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jerrodbarks/Downloads/"/>
    </mc:Choice>
  </mc:AlternateContent>
  <xr:revisionPtr revIDLastSave="0" documentId="8_{C5BC6CA9-B535-5A41-8458-D6159F83E83F}" xr6:coauthVersionLast="47" xr6:coauthVersionMax="47" xr10:uidLastSave="{00000000-0000-0000-0000-000000000000}"/>
  <bookViews>
    <workbookView xWindow="2860" yWindow="500" windowWidth="34400" windowHeight="17600" xr2:uid="{1D0378AA-5D08-4CF1-A396-9C7406FC8C43}"/>
  </bookViews>
  <sheets>
    <sheet name="Dayton Projects"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7" l="1"/>
  <c r="N5" i="7" s="1"/>
  <c r="O7" i="7"/>
  <c r="Q7" i="7" s="1"/>
  <c r="Q15" i="7" s="1"/>
  <c r="N7" i="7"/>
  <c r="N10" i="7"/>
  <c r="N9" i="7"/>
  <c r="M8" i="7"/>
  <c r="N8" i="7" s="1"/>
  <c r="M11" i="7"/>
  <c r="N11" i="7" s="1"/>
  <c r="M12" i="7"/>
  <c r="N12" i="7" s="1"/>
  <c r="M13" i="7"/>
  <c r="N13" i="7" s="1"/>
  <c r="M4" i="7"/>
  <c r="N4" i="7" s="1"/>
  <c r="P15" i="7"/>
  <c r="O15" i="7" l="1"/>
  <c r="L15" i="7"/>
  <c r="M15" i="7"/>
  <c r="N15" i="7"/>
  <c r="I18" i="7"/>
  <c r="I7" i="7"/>
  <c r="I8" i="7"/>
  <c r="I9" i="7"/>
  <c r="I10" i="7"/>
  <c r="I11" i="7"/>
  <c r="I4" i="7"/>
  <c r="I5" i="7"/>
</calcChain>
</file>

<file path=xl/sharedStrings.xml><?xml version="1.0" encoding="utf-8"?>
<sst xmlns="http://schemas.openxmlformats.org/spreadsheetml/2006/main" count="241" uniqueCount="187">
  <si>
    <t>Projects</t>
  </si>
  <si>
    <t>Total Project Cost</t>
  </si>
  <si>
    <t>Federal Match ($)</t>
  </si>
  <si>
    <t>SNK</t>
  </si>
  <si>
    <t>Dane Blackburn</t>
  </si>
  <si>
    <t>TAP</t>
  </si>
  <si>
    <t>Kim Tompkins</t>
  </si>
  <si>
    <t>6-453</t>
  </si>
  <si>
    <t>6-462</t>
  </si>
  <si>
    <t>6-3228</t>
  </si>
  <si>
    <t>Govt. Partner</t>
  </si>
  <si>
    <t>Partner ID No.</t>
  </si>
  <si>
    <t>Partner  Contact</t>
  </si>
  <si>
    <t>Primary Funding Source</t>
  </si>
  <si>
    <t>Source of City Matching Funds</t>
  </si>
  <si>
    <t>Partner-City Match</t>
  </si>
  <si>
    <t>Contractor</t>
  </si>
  <si>
    <t>Exp. Date of to Start Project</t>
  </si>
  <si>
    <t>APPROVED/ONGOING PROJECTS</t>
  </si>
  <si>
    <t>KYTC</t>
  </si>
  <si>
    <t>General fund</t>
  </si>
  <si>
    <t>80-20</t>
  </si>
  <si>
    <t>2022 -- construction</t>
  </si>
  <si>
    <t>Mike Yeager visited site with Geotechnology recently; Prime AE is working on design plans for this phase</t>
  </si>
  <si>
    <t>SRS</t>
  </si>
  <si>
    <t>2022 -- design</t>
  </si>
  <si>
    <t xml:space="preserve">This is the second phase of a two-phase sidewalk project that runs from Chateau Ridge to Fort Thomas along Dayton Pike. Prime AE needs to put together fee proposal and send footprint and photos to Mike Jones with KYTC.  </t>
  </si>
  <si>
    <t>OKI/ KYTC</t>
  </si>
  <si>
    <t>ARPA /Park Tax Funding</t>
  </si>
  <si>
    <t>??? -- grant submitted</t>
  </si>
  <si>
    <t>This project will improve the existing trail at the top of the earthen levee that runs along the south side of Manhattan Boulevard. City submitted an application under the TAP program to KYTC in September 2021.</t>
  </si>
  <si>
    <t>4th and Kenton Stormwater Project</t>
  </si>
  <si>
    <t>SD1</t>
  </si>
  <si>
    <t xml:space="preserve">SD-1 </t>
  </si>
  <si>
    <t>ARPA funds</t>
  </si>
  <si>
    <t>50-50</t>
  </si>
  <si>
    <t xml:space="preserve">Design completed. This project will be considered by the SD1 Board of Directors at its Feb. 15, 2022 board meeting. </t>
  </si>
  <si>
    <t>Ervin Terrace Stormwater Mitigation Project</t>
  </si>
  <si>
    <t>Design completed. This project will be considered by the SD1 Board of Directors at its Feb. 15, 2022 board meeting; Prime AE will be updating the design drawings showing improvements to another driveway on the street.</t>
  </si>
  <si>
    <t>Funds withheld from TIF account</t>
  </si>
  <si>
    <t>50-50*</t>
  </si>
  <si>
    <t>2022?</t>
  </si>
  <si>
    <t>Levee Toe-Drain Project</t>
  </si>
  <si>
    <t>Berry Street Connector Project</t>
  </si>
  <si>
    <t>This project is expected to start 45 days after the Manhattan Boulevard extension is completed.</t>
  </si>
  <si>
    <t>PROPOSED PROJECTS</t>
  </si>
  <si>
    <t>Dayton Pike Stormwater Mitigation Project</t>
  </si>
  <si>
    <t>OKI/KYTC</t>
  </si>
  <si>
    <t>STRS</t>
  </si>
  <si>
    <t>SD-1 stormwater funds/ARPA matching funds</t>
  </si>
  <si>
    <t>City submitted grant for SNK funding to OKI in June 2021 but we learned from OKI in October 2021 that it was not accepted. Mike Yeager is going to resubmit this project during 2022. A back up plan is to use SD1's 50-50 match  program to address stormwater issues if the SNK grant request is not accepted.</t>
  </si>
  <si>
    <t>Jay Fossett has asked Mike Yeager to look into grant programs that can be tapped to do streetscape improvements in the city's Central Business District.</t>
  </si>
  <si>
    <t>RAISE (TIGER) Grant Opportunity</t>
  </si>
  <si>
    <t>US DOT through KYTC</t>
  </si>
  <si>
    <t>RAISE</t>
  </si>
  <si>
    <t>This 80-20 grant program is similar to TIGER grants, which is an 80-20 match. Deadline for submittal is April 15, 2020. Minimum ask is $5 million and maximum ask is $15 million. We will work with Southbank Partners to see if this grant can be used for a regional project (Riverfront Commons improvements/extension).</t>
  </si>
  <si>
    <t>USEDA Travel Tourism and Outdoor Recreation Grant</t>
  </si>
  <si>
    <t>USEDA</t>
  </si>
  <si>
    <t>The city, through Southbank Partners, has submitted a grant application to USEDA to extend the Riverfront Commons hiking and biking trail from its current terminus in Dayton along Mary Engles Highway to City of Fort Thomas. This is an 80-20 match.</t>
  </si>
  <si>
    <t>Third and Walnut Stormwater Mitigation Project</t>
  </si>
  <si>
    <t>Jay Fossett met with developer Brendan Sullivan on Jan. 25 regarding this issue. He said that he would have a trench drain installed at the bottom of his driveway within 30 days. We will wait to see if this drain ameliorates this issue before taking any other corrective action.</t>
  </si>
  <si>
    <t>7th Street Slide</t>
  </si>
  <si>
    <t>Mike Yeager has done an assessment of infrastructure needs on Ky 8/6335 from the floodwall to the border with Fort Thomas. Numerous improvements need to made on this stretch of highway, particulary stormwater drains and piping from the south side of the road to the north side and cleaning out, head walls, and cleaning out and improving culverts. Mike will prepare a report that we will use in our negotiations with the KYTC. Jay Fossett will meet with Fort Thomas City Administrator on Feb. 11 to discuss strategies for dealing with KYTC on this issue.</t>
  </si>
  <si>
    <t>Local Match ($)</t>
  </si>
  <si>
    <t>FY 22
Match</t>
  </si>
  <si>
    <t>FY 22
Expense</t>
  </si>
  <si>
    <t>FY 22
Revenue</t>
  </si>
  <si>
    <t>FY 23
Match</t>
  </si>
  <si>
    <t>FY 23
Expense</t>
  </si>
  <si>
    <t>FY 23
Revenue</t>
  </si>
  <si>
    <t>*Design completed. This is a project with residents/HOA of the Grant Park subdivision. The city will do this as a 50-50 match with SD1, but we are asking the residents to split our 50 percent match because some of this work will be done on private property. Some residents are not interested in participating in this project.</t>
  </si>
  <si>
    <t>We recently received notice from the U.S. Army Corps of Engineers that it has completed its review of the information we provided to the agency regading abandoning the toe drains in the levee.  USACE determined that the Dayton, KY Levee System will function as intended without the toe drainage system. In other words, the agency is comfortable with the abandonment of the toe drains. However, USACE is requiring the city to plug these drains to limit soil loss above them. Mike Yeager is working with SD1 to determine the location of these drains and will put together plans on how to plug the drains based on the agency's guidance. We also need to address the issue of Dr. Akomolede's invoice for working on this issue.</t>
  </si>
  <si>
    <r>
      <rPr>
        <b/>
        <sz val="12"/>
        <color theme="1"/>
        <rFont val="Calibri"/>
        <family val="2"/>
        <scheme val="minor"/>
      </rPr>
      <t>6-453 Dayton Riverfront Commons Ph 2</t>
    </r>
    <r>
      <rPr>
        <sz val="12"/>
        <color theme="1"/>
        <rFont val="Calibri"/>
        <family val="2"/>
        <scheme val="minor"/>
      </rPr>
      <t xml:space="preserve">
12' wide concrete bicycle/pedestrian trail and conduit for future lighting from Berry Street to Fourth Avenue. [Designer is KZF]</t>
    </r>
  </si>
  <si>
    <r>
      <rPr>
        <b/>
        <sz val="12"/>
        <color theme="1"/>
        <rFont val="Calibri"/>
        <family val="2"/>
        <scheme val="minor"/>
      </rPr>
      <t>6-462 Dayton Riverfront Commons Ph 3 - Eastern Trail</t>
    </r>
    <r>
      <rPr>
        <sz val="12"/>
        <color theme="1"/>
        <rFont val="Calibri"/>
        <family val="2"/>
        <scheme val="minor"/>
      </rPr>
      <t xml:space="preserve">
Continuation of Riverfront Commons multi-use path between Berry Street and Fourth Avenue (KY 8).</t>
    </r>
  </si>
  <si>
    <r>
      <rPr>
        <b/>
        <sz val="12"/>
        <color theme="1"/>
        <rFont val="Calibri"/>
        <family val="2"/>
        <scheme val="minor"/>
      </rPr>
      <t>6-3228 Dayton Pike Sidewalk Connector (Ph 2)</t>
    </r>
    <r>
      <rPr>
        <sz val="12"/>
        <color theme="1"/>
        <rFont val="Calibri"/>
        <family val="2"/>
        <scheme val="minor"/>
      </rPr>
      <t xml:space="preserve">
New 1500' of 5' sidewalk along west side of Dayton Pike</t>
    </r>
  </si>
  <si>
    <t xml:space="preserve">The area continues to flood during heavy rains. Rick Lucas had SD1 clean out storm sewers about a week ago. SD1 crews said they removed a lot of gravel from sewers. Sullivan has promised to make repairs but nothing has happened yet. </t>
  </si>
  <si>
    <t>Grant Park Drive Stormwater Mitigation Project</t>
  </si>
  <si>
    <t>KZF performed the design.  Prime AE is helping make sure they submit the appropriate documents to KYTC.  Currently KYTC is reviewing the final plans and bid documents.  Eric Anderson is making changes to bid specs requested by KYTC. Hopefully, this will go to bid soon for construction in 2022.</t>
  </si>
  <si>
    <t>Industrial Park Roadway Resurfacing</t>
  </si>
  <si>
    <t>This project will improve the existing trail at the top of the earthen levee that runs along the south side of Manhattan Boulevard. City submitted an application under the TAP program to KYTC in September 2021.  Kim Tompkins said announcements on selected projects could be made any time.  KYTC sent their award recommendations to the Governor's office.</t>
  </si>
  <si>
    <t>Jerrod Barks is in the process submitting an application to KYTC's Municipal Road Aid Discretionay Road Funding for this project.</t>
  </si>
  <si>
    <t>City staff decided to remove the roads in the industrial park from our Municpal Road Aid matrix and instead apply to KYTC's Municipal Road Aid Discretionay Road Funding for this project.</t>
  </si>
  <si>
    <t>PRIME has provided all the information that Will at Southbank needs to sumbit the regional Riverfront Commons application.</t>
  </si>
  <si>
    <t>construction + most of design</t>
  </si>
  <si>
    <t>Riverpointe Stormwater Improvements</t>
  </si>
  <si>
    <t>Sean Blake</t>
  </si>
  <si>
    <t>SD1, HOA</t>
  </si>
  <si>
    <t>ARPA</t>
  </si>
  <si>
    <t>PRIME Working on this</t>
  </si>
  <si>
    <t>Jay Fossett has been meeting with Ron Dill regarding this project but he is leaving the city this summer. Campbell County has rejected taking over maintenane of this road and informed KYTC. We are awaiting word from KYTC about the next step in this process.  Dayton would like for the state designation to remain through Tower HIll Road.</t>
  </si>
  <si>
    <t>KYTC sent agreement authorizing construction funds.  Upon council approval to sign agreement, project can be advertised to bid for construction.</t>
  </si>
  <si>
    <t>Survey work has been completed and preliminary design is starting.</t>
  </si>
  <si>
    <t>Survey work is scheduled the week of 5/30/22 and design will follow after.</t>
  </si>
  <si>
    <t>Project is advertised and bids are due back June 3.</t>
  </si>
  <si>
    <t>Final plans and specifications are being tweaked.</t>
  </si>
  <si>
    <t>PRIME has designed a scaled back plan for the HOA to consider.  Waiting on response from HOA to see if they want to move forward.</t>
  </si>
  <si>
    <t>SD1 is looking into the toe drain questions for us and we are waiting on SD1's response.  Dr Akomolede has not sent any additional information after we asked for a detailed explanation of the work he performed.</t>
  </si>
  <si>
    <t>Project will be submitted June 3 to OKI.  It is unlikely it will be awarded funding.  50-50 match with SD1 is still and option.</t>
  </si>
  <si>
    <t>$750,000 estimate from Duke to put overhead utilities underground.  May consider for future grant application.</t>
  </si>
  <si>
    <t>PRIME has provided all the information that Will at Southbank needs to sumbit the application.</t>
  </si>
  <si>
    <t>Plan and cost estimate have been provided and we are waiting on a decision from the HOA.</t>
  </si>
  <si>
    <t>PROJECT IS OUT TO BID FOR CONSTRUCTION!</t>
  </si>
  <si>
    <t>Preliminary design has begun.  We are working with Cardinal Engineering to figure out alignment options that work with the development on the east end of the project.</t>
  </si>
  <si>
    <t>Survey work has been completed and preliminary design has begun.  Working with utility companies to relocate utility poles.</t>
  </si>
  <si>
    <t>No Change.  We are still waiting to hear officially.</t>
  </si>
  <si>
    <t>Adleta was awarded the contract and we are working with them to figure out their construction schedule.</t>
  </si>
  <si>
    <t>There is one remaining issue with SD1 to work out before the project can be advertised.</t>
  </si>
  <si>
    <t xml:space="preserve">No Change.   </t>
  </si>
  <si>
    <t>No change.</t>
  </si>
  <si>
    <t>Lower Belmont Drainage Issue</t>
  </si>
  <si>
    <t>Maple Street (end of road) slippage issue</t>
  </si>
  <si>
    <t>Downtown Streetscape Project</t>
  </si>
  <si>
    <r>
      <t>Upper Riverfront Commons Trail Improvements
I</t>
    </r>
    <r>
      <rPr>
        <sz val="12"/>
        <color theme="1"/>
        <rFont val="Calibri"/>
        <family val="2"/>
        <scheme val="minor"/>
      </rPr>
      <t>mprove the existing trail at the top of the earthen levee that runs along the south side of Manhattan Boulevard</t>
    </r>
  </si>
  <si>
    <t>KYTC Abandonment of KY 8/6335</t>
  </si>
  <si>
    <t>6-3505 6th Street Bumpouts - construct bumpouts and install lighting along 6th Street</t>
  </si>
  <si>
    <t>Adleta is planning on starting as soon as thye finish up 4th and Kenton.  Likely in August.</t>
  </si>
  <si>
    <t>SD1 did not provide any information.  Engineering to meet with Public Works to look in manholes once PW schedule eases up.</t>
  </si>
  <si>
    <t xml:space="preserve">No Change.    </t>
  </si>
  <si>
    <t>We will modify the plans that KZF put together to try and get the project down closer to budget.  A CMAQ grant application was submitted 9/30.  OKI ranked the project 2nd out of 6.  District 6 will now rank and KYTC Central office will make funding recommendations based on input received.  The application was made to cover the "gap" in funding.  We will wait to hear back on the potential funding before moving forward.</t>
  </si>
  <si>
    <t xml:space="preserve">The layout of the path has been set.  Plans were sent to the various utility companies and we have begun incorporating responses received.  </t>
  </si>
  <si>
    <t>We are waiting on Duke light pole bases to arrive in November to begin the bumpout work on 6th Street.  The latest correspondence was that the bases would be in the end of November.</t>
  </si>
  <si>
    <t>SD1 is not going to take ownership of the storm system along Dayton Pike.  They did perform CCTV reports for us and the pipe isn't in great shape.  The design is moving forward with the assumption that stormwater cannot be directed to the existing system.  Utility poles are being relocated to the other side of the street to make room for the sidewalk.</t>
  </si>
  <si>
    <t xml:space="preserve">The upper trail grant application was not awarded through KYTC.  We submitted a new application through the CMAQ process and this project ranked 3rd out of 6.  District 6 will now rank and KYTC Central office will make funding recommendations based on input received. </t>
  </si>
  <si>
    <t xml:space="preserve">Work scheduled to be complete by 11/4.  Eaton is working to come in right behind Adleta to resurface the road.  </t>
  </si>
  <si>
    <t xml:space="preserve">Bids came in high for this project.  We are working on a scaled back design to see if an affordable fix is possible.  </t>
  </si>
  <si>
    <t>The contractor is on the clock to begin work.  We have coordinated with Duke to relocate or remove the overhead lines that will be impacts and with the USACE on their inspection requirements.  The construction camera will be moved to Berry.</t>
  </si>
  <si>
    <t>Recived $70,000 in funding to put toward the 7th Street Slide geotechnical exploration and engineering design.  Borings will take place as soon as Duke lines are relocated to the new poles that were set.</t>
  </si>
  <si>
    <t>The layout of the path has been set.  Plans were sent to the various utility companies and we have begun incorporating responses received.  We met with SD1 to understand how their equipment would access the pump station for maintenance so that the thickness of the path could be designed to handle the weight of the equipment.  They will come in through phases 1 and 2.  Easement needs along the Stark project were sent.</t>
  </si>
  <si>
    <t>We are waiting on Duke light pole bases to arrive to begin the bumpout work on 6th Street.  The latest correspondence was that the bases would be in the end of November.  Adleta will decide to either move forward at that time or wait until the spring to complete based on the arrival dates.</t>
  </si>
  <si>
    <t xml:space="preserve">Work has been completed.  Coordinating with Eaton to see if resurfacing can be done before winter.  </t>
  </si>
  <si>
    <t xml:space="preserve">Bids came in high.  Scaled back design was sent for review and could be scaled back further if desired.  </t>
  </si>
  <si>
    <t xml:space="preserve">Recived $70,000 in funding to put toward the 7th Street Slide geotechnical exploration and engineering design.  Borings have been scheduled and design will begin once the geotechnical results are provided.  </t>
  </si>
  <si>
    <t>Plans are progressing well and are 70% done.</t>
  </si>
  <si>
    <t>Duke has their work planned at the end of March.  We are working with Adleta to coordinate their work so the conduit can be in place before the poles are installed.  We will get plenty of notice out to the buisnesses.</t>
  </si>
  <si>
    <t>SD1 is not going to take ownership of the storm system along Dayton Pike.  They did perform CCTV reports for us and the pipe isn't in great shape.  They sent a list of what maintenance they would do on the system if they did own it.  The design is moving forward and the approach is to limit how much we need to use the existing system.  Utility poles are being relocated to the other side of the street to make room for the sidewalk.  Curb and gutter will be added for safety and to help with stormwater collection.</t>
  </si>
  <si>
    <t xml:space="preserve">Cardinal is updating the roadway plans.  Duke is working to place their overhead utilities underground.  The service to the garage will be rewired from overhead to underground.  </t>
  </si>
  <si>
    <t xml:space="preserve">Recived $70,000 in funding to put toward the 7th Street Slide geotechnical exploration and engineering design.  Geotechnology sent the geotechncial report and we are now working on the cost estimate for the design work.  </t>
  </si>
  <si>
    <t xml:space="preserve">We have a few ideas on how to get the cost of the project down and will put together an estimate of the number of hours/fee it will take to update the plans after we review the options with the City.  A CMAQ grant application was submitted 9/30. We believe awards were made and this was not selected. We will continue to look for other grant options to cover the "gap" in funding.  </t>
  </si>
  <si>
    <t>The upper trail grant application was not awarded through KYTC.  We submitted a new application through the CMAQ process and we do not believe this was selected again.  We will resubmit for the upcoming TA process this month.</t>
  </si>
  <si>
    <t xml:space="preserve">Storm and concrete work has been completed.  Resurfacing work will be completed by Eaton in the spring.  </t>
  </si>
  <si>
    <t>Bids came in high.  We have scaled the plans back as much as possible and the project will be ready if we decide to move forward with it.</t>
  </si>
  <si>
    <t>SD1 did not provide any information.  Engineering to meet with Public Works to look in manholes once PW schedule eases up.  Request into Cardinal to see if they have any information that would be helpful.</t>
  </si>
  <si>
    <t xml:space="preserve">Engineering inspection all came back good and the roadway work on the east end has been completed.  </t>
  </si>
  <si>
    <t>March Update</t>
  </si>
  <si>
    <t>Storm and concrete work has been completed.  Resurfacing work will be completed by Eaton in the spring.  Adleta's final invoice is okay to pay.</t>
  </si>
  <si>
    <t>SD1 is no longer willing to provide 50-50 match funding.</t>
  </si>
  <si>
    <t>May Update</t>
  </si>
  <si>
    <t>We have a few ideas on how to get the cost of the project down and will put together an estimate of the number of hours/fee it will take to update the plans after we review the options with the City.   Planning to submit an SNK application to cover the gap in funding in upcoming OKI application cycle.</t>
  </si>
  <si>
    <t>Plans are progressing well and are 90% done.  Working to get easement recorded for path along Manhattan Blvd.</t>
  </si>
  <si>
    <t>Adleta would like to start the week of May 8.  Duke is reviewing their revised conduit locations.  We need details to review the change order before the work begins.  Duke is ready with the poles as soon as the conduit is installed.  We will provide notice to the buisnesses.</t>
  </si>
  <si>
    <t>SD1 is not going to take ownership of the storm system along Dayton Pike.  They did perform CCTV reports for us and the pipe isn't in great shape.  They sent a list of what maintenance they would do on the system if they did own it.  The storm design will not tie into the existing system and will remove water from the existing system. Utility poles are being relocated to the other side of the street to make room for the sidewalk.  Curb and gutter will be added for safety and to help with stormwater collection.</t>
  </si>
  <si>
    <t>The upper trail grant application was not awarded through KYTC. We submitted for a TA grant to KYTC and haven't heard back yet.  Planning to resubmit SNK grant application in June to OKI.</t>
  </si>
  <si>
    <t>Hendy has provided a cost estimate for replacing the concrete.</t>
  </si>
  <si>
    <t>Cardinal's updated plans have been approved by the USACE.  Duke overhead lines have been relocated.  Work can begin when contractor is ready.</t>
  </si>
  <si>
    <t xml:space="preserve">Recived $70,000 in funding to put toward the 7th Street Slide geotechnical exploration and engineering design.  Design has been approved and we are working to get survey scheduled.  </t>
  </si>
  <si>
    <t>September Meeting Update</t>
  </si>
  <si>
    <t>Hendy work completed on Michigan.  Waiting on response from HOA on how they want to handle the remaining issues.</t>
  </si>
  <si>
    <t>2nd Avenue Resurfacing</t>
  </si>
  <si>
    <t>SNK application submitted 6/2 for the gap in funding.  PRIME putting together fee proposal for design modifications that will reduce construction costs and can be reimbursed 80%.  We will hear back for sure the first week of October 10.  Timing may work out to bid phases 2 and 3 together.  We also found out SD1 has money in esgrow to put towards the path.</t>
  </si>
  <si>
    <t>Plans are going through final review.  It would be ideal to advertise this project to construction the same time as the phase 2 rebid.</t>
  </si>
  <si>
    <t>Work complete.  Need to fix awning and finalize invoice quantities.</t>
  </si>
  <si>
    <t>New stormwater improvements will not tie into the existing poor/private system and will remove water from the existing system. Utility poles are being relocated to the other side of the street to make room for the sidewalk.  Curb and gutter will be added for safety and to help with stormwater collection.  Plans are 90% complete and we are working with property owners on driveway grade concerns.</t>
  </si>
  <si>
    <t>The upper trail grant application was not awarded through KYTC. We submitted for a TA grant to KYTC and haven't heard back yet.  New SNK application was submitted 6/2/23 but removed to improve our chances for the phase 2 funding.  Will resubmit next cycle.  Southbank is also working on trying to get funding for this project.</t>
  </si>
  <si>
    <t>Complete</t>
  </si>
  <si>
    <t>Project has started and working to try and complete before plants close for the winter.</t>
  </si>
  <si>
    <t>Recived $70,000 in funding to put toward the 7th Street Slide geotechnical exploration and engineering design.  Survey is complete and plans are 90% complete..</t>
  </si>
  <si>
    <t>Milling scheduled for 10/6 and 10/7 with paving 10/12 and 10/13.</t>
  </si>
  <si>
    <t>November Meeting Update</t>
  </si>
  <si>
    <t>New stormwater improvements will not tie into the existing poor/private system and will remove water from the existing system. Utility poles are being relocated to the other side of the street to make room for the sidewalk (meeting with Altafiber week of 10.30 to finalize pole locations).  Curb and gutter will be added for safety and to help with stormwater collection.  Plans are 95% complete and we are limiting the need for a retaining wall and private property impacts as much as possible while providing a safe walking condition.</t>
  </si>
  <si>
    <t>The upper trail grant application was not awarded through KYTC or through OKI.  Will resubmit next cycle.  Southbank is also working on trying to get funding for this project.</t>
  </si>
  <si>
    <t xml:space="preserve">Recived $70,000 in funding to put toward the 7th Street Slide geotechnical exploration and engineering design.  Design is complete and we have a cost estimate for construction.  We need to submit for additional funding for construction.  </t>
  </si>
  <si>
    <t xml:space="preserve">Work Complete.  </t>
  </si>
  <si>
    <t>SNK application for the gap in funding was approved.  OKI has approved the idea to combine phases 2 and 3 so they can be constructed together.  We also found out SD1 has money in esgrow to put towards the path.</t>
  </si>
  <si>
    <t xml:space="preserve">Plans are going through final review by KYTC.  Goal is to advertise for construction this winter so that work can begin early in the spring.  </t>
  </si>
  <si>
    <t>December Meeting Update</t>
  </si>
  <si>
    <t>SNK application for the gap in funding was approved.  OKI has approved the idea to combine phases 2 and 3 so they can be constructed together.  We also found out SD1 has money in esgrow to put towards the path and we are working on finalizing the agreement with them to document this.  Final design is being completed and we expect KYTC approval to go to bid late winter/early spring.</t>
  </si>
  <si>
    <t xml:space="preserve">Project has been combined with Phase 2.  We are hoping review and approval is complete so project can be advertised and work can begin early in the spring.  </t>
  </si>
  <si>
    <t>New stormwater improvements will not tie into the existing poor/private system and will remove water from the existing system. Utility poles are being relocated to the other side of the street to make room for the sidewalk.  Altafiber is finalizing their pole locations and now Duke is looking at 2 stub poles that need to be moved as well.  Curb and gutter will be added for safety and to help with stormwater collection.  Plans are 95% complete and we are limiting the need for a retaining wall and private property impacts as much as possible while providing a safe walking condition.  Utility pole decisions could impact our typical section.</t>
  </si>
  <si>
    <t>Hendy work completed on Michigan.  We are working on updating the 50-50 cost estimate.  Hendy pricing to repair bad sections of concrete are being reviewed by City administration to decide how to proceed.  Waiting on response from HOA on how they want to handle the remaining issues.</t>
  </si>
  <si>
    <t>Final surface is planned for week of 12/4.</t>
  </si>
  <si>
    <t>January 2024 Meeting Update</t>
  </si>
  <si>
    <t>Work complete.  Still coordinating with Duke to resolve "floating" light posts.  What is the status of repairing the awning that was damaged?</t>
  </si>
  <si>
    <t>New stormwater improvements will not tie into the existing poor/private system and will remove water from the existing system.  Curb and gutter will be added for safety and to help with stormwater collection.  We had a good joint utility meeting with Duke and Altafiber to further the utility pole relocation discussion.  The 2 utility companies are determining the best/least impactful way to relocate the poles outside of the proposed sidewalk limits.  Their design work could be completed by the end of February.  Plans are 95% complete and we are limiting the need for a retaining wall and private property impacts as much as possible while providing a safe walking condition.  Utility pole decisions could impact our typical section and we are on hold until pole locations are finalized.</t>
  </si>
  <si>
    <t>Hendy work completed on Michigan.  The updated 50-50 cost estimates have been put together and have been sent to the HOA for review.  Hendy pricing to repair bad sections of concrete are being reviewed by City administration to decide how to proceed.  Waiting on response from HOA on how they want to handle the remaining issues.</t>
  </si>
  <si>
    <t>Roadwork has been completed.</t>
  </si>
  <si>
    <t>Velo Apartments</t>
  </si>
  <si>
    <t>Information on where Riverfront Commons path would go and what the specifications would be were sent to the owners of the Velo Apartments so that the path could be installed per plan.  They went ahead and installed sidewalk in the area the path will go.  We are coordinating to try to resolve the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</si>
</sst>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0"/>
    <numFmt numFmtId="166" formatCode="[$-F800]dddd\,\ mmmm\ dd\,\ yyyy"/>
  </numFmts>
  <fonts count="12" x14ac:knownFonts="1">
    <font>
      <sz val="11"/>
      <color theme="1"/>
      <name val="Calibri"/>
      <family val="2"/>
      <scheme val="minor"/>
    </font>
    <font>
      <sz val="12"/>
      <color theme="1"/>
      <name val="Calibri"/>
      <family val="2"/>
      <scheme val="minor"/>
    </font>
    <font>
      <sz val="12"/>
      <color theme="1"/>
      <name val="Calibri"/>
      <family val="2"/>
      <scheme val="minor"/>
    </font>
    <font>
      <b/>
      <u/>
      <sz val="11"/>
      <color theme="1"/>
      <name val="Calibri"/>
      <family val="2"/>
      <scheme val="minor"/>
    </font>
    <font>
      <sz val="12"/>
      <color theme="1"/>
      <name val="Calibri"/>
      <family val="2"/>
      <scheme val="minor"/>
    </font>
    <font>
      <sz val="11"/>
      <color theme="1"/>
      <name val="Calibri"/>
      <family val="2"/>
      <scheme val="minor"/>
    </font>
    <font>
      <sz val="8"/>
      <name val="Calibri"/>
      <family val="2"/>
      <scheme val="minor"/>
    </font>
    <font>
      <b/>
      <sz val="12"/>
      <color theme="1"/>
      <name val="Calibri"/>
      <family val="2"/>
      <scheme val="minor"/>
    </font>
    <font>
      <sz val="10"/>
      <color theme="1"/>
      <name val="Calibri"/>
      <family val="2"/>
      <scheme val="minor"/>
    </font>
    <font>
      <sz val="10"/>
      <name val="Calibri"/>
      <family val="2"/>
      <scheme val="minor"/>
    </font>
    <font>
      <b/>
      <u/>
      <sz val="10"/>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9" fontId="4" fillId="0" borderId="0" applyFont="0" applyFill="0" applyBorder="0" applyAlignment="0" applyProtection="0"/>
    <xf numFmtId="44" fontId="5" fillId="0" borderId="0" applyFont="0" applyFill="0" applyBorder="0" applyAlignment="0" applyProtection="0"/>
  </cellStyleXfs>
  <cellXfs count="99">
    <xf numFmtId="0" fontId="0" fillId="0" borderId="0" xfId="0"/>
    <xf numFmtId="0" fontId="4" fillId="5" borderId="1" xfId="1" applyFill="1" applyBorder="1" applyAlignment="1">
      <alignment horizontal="center" vertical="center" wrapText="1"/>
    </xf>
    <xf numFmtId="0" fontId="4" fillId="0" borderId="1" xfId="1" applyBorder="1" applyAlignment="1">
      <alignment vertical="center" wrapText="1"/>
    </xf>
    <xf numFmtId="0" fontId="4" fillId="3" borderId="1" xfId="1" applyFill="1" applyBorder="1" applyAlignment="1">
      <alignment vertical="center" wrapText="1"/>
    </xf>
    <xf numFmtId="0" fontId="4" fillId="4" borderId="1" xfId="1" applyFill="1" applyBorder="1" applyAlignment="1">
      <alignment horizontal="center" vertical="center" wrapText="1"/>
    </xf>
    <xf numFmtId="0" fontId="4" fillId="0" borderId="1" xfId="1" applyBorder="1" applyAlignment="1">
      <alignment horizontal="center" vertical="center" wrapText="1"/>
    </xf>
    <xf numFmtId="0" fontId="4" fillId="3" borderId="1" xfId="1" applyFill="1" applyBorder="1" applyAlignment="1">
      <alignment horizontal="center" vertical="center" wrapText="1"/>
    </xf>
    <xf numFmtId="9" fontId="4" fillId="3" borderId="1" xfId="2" applyFont="1" applyFill="1" applyBorder="1" applyAlignment="1">
      <alignment horizontal="center" vertical="center" wrapText="1"/>
    </xf>
    <xf numFmtId="164" fontId="4" fillId="5" borderId="1" xfId="1" applyNumberFormat="1" applyFill="1" applyBorder="1" applyAlignment="1">
      <alignment horizontal="center" vertical="center" wrapText="1"/>
    </xf>
    <xf numFmtId="164" fontId="4" fillId="0" borderId="1" xfId="1" applyNumberFormat="1" applyBorder="1" applyAlignment="1">
      <alignment horizontal="center" vertical="center" wrapText="1"/>
    </xf>
    <xf numFmtId="164" fontId="4" fillId="3" borderId="1" xfId="1" applyNumberFormat="1" applyFill="1" applyBorder="1" applyAlignment="1">
      <alignment horizontal="center" vertical="center" wrapText="1"/>
    </xf>
    <xf numFmtId="165" fontId="4" fillId="5" borderId="1" xfId="1" applyNumberFormat="1" applyFill="1" applyBorder="1" applyAlignment="1">
      <alignment horizontal="center" vertical="center" wrapText="1"/>
    </xf>
    <xf numFmtId="9" fontId="4" fillId="0" borderId="1" xfId="2" applyFont="1" applyFill="1" applyBorder="1" applyAlignment="1">
      <alignment horizontal="center" vertical="center" wrapText="1"/>
    </xf>
    <xf numFmtId="165" fontId="4" fillId="0" borderId="1" xfId="1" applyNumberFormat="1" applyBorder="1" applyAlignment="1">
      <alignment horizontal="center" vertical="center" wrapText="1"/>
    </xf>
    <xf numFmtId="164" fontId="0" fillId="0" borderId="1" xfId="0" applyNumberFormat="1" applyBorder="1" applyAlignment="1">
      <alignment horizontal="center" vertical="center"/>
    </xf>
    <xf numFmtId="0" fontId="3" fillId="2" borderId="2" xfId="1" applyFont="1" applyFill="1" applyBorder="1" applyAlignment="1">
      <alignment vertical="center"/>
    </xf>
    <xf numFmtId="0" fontId="3" fillId="2" borderId="4" xfId="1" applyFont="1" applyFill="1" applyBorder="1" applyAlignment="1">
      <alignment vertical="center"/>
    </xf>
    <xf numFmtId="0" fontId="3" fillId="2" borderId="3" xfId="1" applyFont="1" applyFill="1" applyBorder="1" applyAlignment="1">
      <alignment vertical="center"/>
    </xf>
    <xf numFmtId="0" fontId="4" fillId="3" borderId="5" xfId="1" applyFill="1" applyBorder="1" applyAlignment="1">
      <alignment vertical="center" wrapText="1"/>
    </xf>
    <xf numFmtId="0" fontId="4" fillId="3" borderId="5" xfId="1" applyFill="1" applyBorder="1" applyAlignment="1">
      <alignment horizontal="center" vertical="center" wrapText="1"/>
    </xf>
    <xf numFmtId="0" fontId="3" fillId="2" borderId="1" xfId="1" applyFont="1" applyFill="1" applyBorder="1"/>
    <xf numFmtId="0" fontId="4" fillId="6" borderId="1" xfId="1" applyFill="1" applyBorder="1" applyAlignment="1">
      <alignment horizontal="center" vertical="center" wrapText="1"/>
    </xf>
    <xf numFmtId="0" fontId="4" fillId="7" borderId="1" xfId="1" applyFill="1" applyBorder="1" applyAlignment="1">
      <alignment horizontal="center" vertical="center" wrapText="1"/>
    </xf>
    <xf numFmtId="0" fontId="4" fillId="6" borderId="1" xfId="1" applyFill="1" applyBorder="1" applyAlignment="1">
      <alignment vertical="center" wrapText="1"/>
    </xf>
    <xf numFmtId="165" fontId="4" fillId="6" borderId="1" xfId="1" applyNumberFormat="1" applyFill="1" applyBorder="1" applyAlignment="1">
      <alignment horizontal="center" vertical="center" wrapText="1"/>
    </xf>
    <xf numFmtId="164" fontId="0" fillId="6" borderId="1" xfId="0" applyNumberFormat="1" applyFill="1" applyBorder="1" applyAlignment="1">
      <alignment horizontal="center" vertical="center"/>
    </xf>
    <xf numFmtId="0" fontId="7" fillId="0" borderId="1" xfId="1" applyFont="1" applyBorder="1" applyAlignment="1">
      <alignment vertical="center" wrapText="1"/>
    </xf>
    <xf numFmtId="0" fontId="7" fillId="3" borderId="1" xfId="1" applyFont="1" applyFill="1" applyBorder="1" applyAlignment="1">
      <alignment vertical="center" wrapText="1"/>
    </xf>
    <xf numFmtId="0" fontId="7" fillId="3" borderId="5" xfId="1" applyFont="1" applyFill="1" applyBorder="1" applyAlignment="1">
      <alignment vertical="center" wrapText="1"/>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0" fontId="0" fillId="9" borderId="1" xfId="0" applyFill="1" applyBorder="1" applyAlignment="1">
      <alignment horizontal="left" vertical="center" wrapText="1"/>
    </xf>
    <xf numFmtId="44" fontId="8" fillId="0" borderId="1" xfId="3" applyFont="1" applyFill="1" applyBorder="1" applyAlignment="1">
      <alignment horizontal="center" vertical="center" wrapText="1"/>
    </xf>
    <xf numFmtId="44" fontId="8" fillId="3" borderId="1" xfId="3" applyFont="1" applyFill="1" applyBorder="1" applyAlignment="1">
      <alignment horizontal="center" vertical="center" wrapText="1"/>
    </xf>
    <xf numFmtId="44" fontId="8" fillId="6" borderId="1" xfId="3" applyFont="1" applyFill="1" applyBorder="1" applyAlignment="1">
      <alignment horizontal="center" vertical="center" wrapText="1"/>
    </xf>
    <xf numFmtId="0" fontId="10" fillId="2" borderId="4" xfId="1" applyFont="1" applyFill="1" applyBorder="1" applyAlignment="1">
      <alignment vertical="center"/>
    </xf>
    <xf numFmtId="0" fontId="8" fillId="0" borderId="1" xfId="1" applyFont="1" applyBorder="1" applyAlignment="1">
      <alignment horizontal="center" vertical="center" wrapText="1"/>
    </xf>
    <xf numFmtId="0" fontId="8" fillId="3" borderId="1" xfId="1" applyFont="1" applyFill="1" applyBorder="1" applyAlignment="1">
      <alignment horizontal="center" vertical="center" wrapText="1"/>
    </xf>
    <xf numFmtId="165" fontId="8" fillId="4" borderId="1" xfId="1" applyNumberFormat="1" applyFont="1" applyFill="1" applyBorder="1" applyAlignment="1">
      <alignment horizontal="center" vertical="center" wrapText="1"/>
    </xf>
    <xf numFmtId="0" fontId="10" fillId="2" borderId="1" xfId="1" applyFont="1" applyFill="1" applyBorder="1"/>
    <xf numFmtId="165" fontId="8" fillId="0" borderId="1" xfId="1" applyNumberFormat="1" applyFont="1" applyBorder="1" applyAlignment="1">
      <alignment horizontal="center" vertical="center" wrapText="1"/>
    </xf>
    <xf numFmtId="165" fontId="8" fillId="6" borderId="1" xfId="1" applyNumberFormat="1" applyFont="1" applyFill="1" applyBorder="1" applyAlignment="1">
      <alignment horizontal="center" vertical="center" wrapText="1"/>
    </xf>
    <xf numFmtId="0" fontId="8" fillId="0" borderId="0" xfId="0" applyFont="1"/>
    <xf numFmtId="0" fontId="8" fillId="4" borderId="1" xfId="1" applyFont="1" applyFill="1" applyBorder="1" applyAlignment="1">
      <alignment horizontal="center" vertical="center" wrapText="1"/>
    </xf>
    <xf numFmtId="1" fontId="8" fillId="0" borderId="1" xfId="1" quotePrefix="1" applyNumberFormat="1" applyFont="1" applyBorder="1" applyAlignment="1">
      <alignment horizontal="center" vertical="center" wrapText="1"/>
    </xf>
    <xf numFmtId="1" fontId="8" fillId="3" borderId="1" xfId="1" quotePrefix="1" applyNumberFormat="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3" borderId="5" xfId="1" applyFont="1" applyFill="1" applyBorder="1" applyAlignment="1">
      <alignment horizontal="center" vertical="center" wrapText="1"/>
    </xf>
    <xf numFmtId="166" fontId="4" fillId="4" borderId="1" xfId="1" applyNumberFormat="1" applyFill="1" applyBorder="1" applyAlignment="1">
      <alignment horizontal="center" vertical="center" wrapText="1"/>
    </xf>
    <xf numFmtId="0" fontId="0" fillId="3" borderId="1" xfId="0" applyFill="1" applyBorder="1" applyAlignment="1">
      <alignment horizontal="left" vertical="center" wrapText="1"/>
    </xf>
    <xf numFmtId="0" fontId="0" fillId="3" borderId="0" xfId="0" applyFill="1"/>
    <xf numFmtId="44" fontId="5" fillId="0" borderId="1" xfId="3" applyFont="1" applyBorder="1" applyAlignment="1">
      <alignment horizontal="center" vertical="center" wrapText="1"/>
    </xf>
    <xf numFmtId="44" fontId="5" fillId="3" borderId="1" xfId="3" applyFont="1" applyFill="1" applyBorder="1" applyAlignment="1">
      <alignment horizontal="center" vertical="center" wrapText="1"/>
    </xf>
    <xf numFmtId="44" fontId="5" fillId="0" borderId="1" xfId="3" applyFont="1" applyFill="1" applyBorder="1" applyAlignment="1">
      <alignment horizontal="center" vertical="center" wrapText="1"/>
    </xf>
    <xf numFmtId="44" fontId="5" fillId="0" borderId="1" xfId="3" applyFont="1" applyBorder="1" applyAlignment="1">
      <alignment horizontal="center" vertical="center"/>
    </xf>
    <xf numFmtId="44" fontId="5" fillId="3" borderId="1" xfId="3" applyFont="1" applyFill="1" applyBorder="1" applyAlignment="1">
      <alignment horizontal="center" vertical="center"/>
    </xf>
    <xf numFmtId="44" fontId="5" fillId="0" borderId="1" xfId="3" applyFont="1" applyFill="1" applyBorder="1" applyAlignment="1">
      <alignment horizontal="center" vertical="center"/>
    </xf>
    <xf numFmtId="165" fontId="5" fillId="0" borderId="1" xfId="1" applyNumberFormat="1" applyFont="1" applyBorder="1" applyAlignment="1">
      <alignment horizontal="center" vertical="center" wrapText="1"/>
    </xf>
    <xf numFmtId="164" fontId="5" fillId="0" borderId="1" xfId="0" applyNumberFormat="1" applyFont="1" applyBorder="1" applyAlignment="1">
      <alignment horizontal="center" vertical="center"/>
    </xf>
    <xf numFmtId="165" fontId="5" fillId="3" borderId="1" xfId="1"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165" fontId="5" fillId="3" borderId="5" xfId="1" applyNumberFormat="1" applyFont="1" applyFill="1" applyBorder="1" applyAlignment="1">
      <alignment horizontal="center" vertical="center" wrapText="1"/>
    </xf>
    <xf numFmtId="166" fontId="4" fillId="8" borderId="1" xfId="0" applyNumberFormat="1" applyFont="1" applyFill="1" applyBorder="1" applyAlignment="1">
      <alignment horizontal="center" vertical="center" wrapText="1"/>
    </xf>
    <xf numFmtId="0" fontId="2" fillId="3" borderId="1" xfId="1" applyFont="1" applyFill="1" applyBorder="1" applyAlignment="1">
      <alignment vertical="center" wrapText="1"/>
    </xf>
    <xf numFmtId="44" fontId="8" fillId="10" borderId="1" xfId="3" applyFont="1" applyFill="1" applyBorder="1" applyAlignment="1">
      <alignment horizontal="center" vertical="center" wrapText="1"/>
    </xf>
    <xf numFmtId="0" fontId="0" fillId="0" borderId="1" xfId="0" applyBorder="1"/>
    <xf numFmtId="0" fontId="0" fillId="0" borderId="0" xfId="0" applyAlignment="1">
      <alignment horizontal="left"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3" fillId="2" borderId="1" xfId="1"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Alignment="1">
      <alignment horizontal="center" vertical="center" wrapText="1"/>
    </xf>
    <xf numFmtId="0" fontId="8" fillId="3" borderId="0" xfId="0" applyFont="1" applyFill="1"/>
    <xf numFmtId="0" fontId="0" fillId="6" borderId="1" xfId="0" applyFill="1" applyBorder="1" applyAlignment="1">
      <alignment horizontal="left" vertical="center" wrapText="1"/>
    </xf>
    <xf numFmtId="0" fontId="0" fillId="6" borderId="1" xfId="0" applyFill="1" applyBorder="1" applyAlignment="1">
      <alignment horizontal="center" vertical="center" wrapText="1"/>
    </xf>
    <xf numFmtId="0" fontId="0" fillId="6" borderId="0" xfId="0" applyFill="1"/>
    <xf numFmtId="0" fontId="0" fillId="2" borderId="0" xfId="0" applyFill="1"/>
    <xf numFmtId="0" fontId="0" fillId="2" borderId="1" xfId="0" applyFill="1" applyBorder="1" applyAlignment="1">
      <alignment horizontal="center" vertical="center" wrapText="1"/>
    </xf>
    <xf numFmtId="15" fontId="4" fillId="4" borderId="1" xfId="1" applyNumberFormat="1" applyFill="1" applyBorder="1" applyAlignment="1">
      <alignment horizontal="center" vertical="center" wrapText="1"/>
    </xf>
    <xf numFmtId="0" fontId="0" fillId="2" borderId="0" xfId="0" applyFill="1" applyAlignment="1">
      <alignment horizontal="center" wrapText="1"/>
    </xf>
    <xf numFmtId="0" fontId="0" fillId="0" borderId="0" xfId="0" applyAlignment="1">
      <alignment horizontal="center" wrapText="1"/>
    </xf>
    <xf numFmtId="0" fontId="0" fillId="3" borderId="0" xfId="0" applyFill="1" applyAlignment="1">
      <alignment horizontal="center" wrapText="1"/>
    </xf>
    <xf numFmtId="0" fontId="0" fillId="6" borderId="0" xfId="0" applyFill="1" applyAlignment="1">
      <alignment horizontal="center" wrapText="1"/>
    </xf>
    <xf numFmtId="15" fontId="2" fillId="4" borderId="1" xfId="1" applyNumberFormat="1" applyFont="1" applyFill="1" applyBorder="1" applyAlignment="1">
      <alignment horizontal="center" vertical="center" wrapText="1"/>
    </xf>
    <xf numFmtId="0" fontId="0" fillId="0" borderId="1" xfId="0" applyBorder="1" applyAlignment="1">
      <alignment horizontal="center" wrapText="1"/>
    </xf>
    <xf numFmtId="0" fontId="0" fillId="3" borderId="1" xfId="0" applyFill="1" applyBorder="1" applyAlignment="1">
      <alignment horizontal="center" wrapText="1"/>
    </xf>
    <xf numFmtId="0" fontId="0" fillId="6" borderId="1" xfId="0" applyFill="1" applyBorder="1" applyAlignment="1">
      <alignment horizontal="center" wrapText="1"/>
    </xf>
    <xf numFmtId="0" fontId="0" fillId="2" borderId="1" xfId="0" applyFill="1" applyBorder="1" applyAlignment="1">
      <alignment horizontal="center" wrapText="1"/>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44" fontId="9" fillId="0" borderId="1" xfId="3" applyFont="1" applyFill="1" applyBorder="1" applyAlignment="1">
      <alignment horizontal="center" vertical="center" wrapText="1"/>
    </xf>
    <xf numFmtId="44" fontId="8" fillId="3" borderId="1" xfId="3" applyFont="1" applyFill="1" applyBorder="1" applyAlignment="1">
      <alignment horizontal="center" vertical="center"/>
    </xf>
    <xf numFmtId="0" fontId="5" fillId="3" borderId="1" xfId="1" applyFont="1" applyFill="1" applyBorder="1" applyAlignment="1">
      <alignment vertical="center" wrapText="1"/>
    </xf>
    <xf numFmtId="165" fontId="8" fillId="3" borderId="1" xfId="1" applyNumberFormat="1" applyFont="1" applyFill="1" applyBorder="1" applyAlignment="1">
      <alignment horizontal="center" vertical="center" wrapText="1"/>
    </xf>
    <xf numFmtId="165" fontId="4" fillId="3" borderId="1" xfId="1" applyNumberFormat="1" applyFill="1" applyBorder="1" applyAlignment="1">
      <alignment horizontal="center" vertical="center" wrapText="1"/>
    </xf>
    <xf numFmtId="164" fontId="0" fillId="3" borderId="1" xfId="0" applyNumberFormat="1" applyFill="1" applyBorder="1" applyAlignment="1">
      <alignment horizontal="center" vertical="center"/>
    </xf>
    <xf numFmtId="0" fontId="0" fillId="2" borderId="0" xfId="0" applyFill="1" applyAlignment="1">
      <alignment horizontal="center" vertical="center" wrapText="1"/>
    </xf>
  </cellXfs>
  <cellStyles count="4">
    <cellStyle name="Currency" xfId="3" builtinId="4"/>
    <cellStyle name="Normal" xfId="0" builtinId="0"/>
    <cellStyle name="Normal 2" xfId="1" xr:uid="{144D61CA-170A-42A3-B2E3-24A21A951A73}"/>
    <cellStyle name="Percent 2" xfId="2" xr:uid="{EEA76E1B-2B58-4E25-A103-AEA4E1397F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C09F4-CDC8-4340-A43C-A4A4DE3FE771}">
  <sheetPr>
    <pageSetUpPr fitToPage="1"/>
  </sheetPr>
  <dimension ref="A1:AM79"/>
  <sheetViews>
    <sheetView tabSelected="1" workbookViewId="0">
      <pane ySplit="1" topLeftCell="A7" activePane="bottomLeft" state="frozen"/>
      <selection pane="bottomLeft" sqref="A1:AC26"/>
    </sheetView>
  </sheetViews>
  <sheetFormatPr baseColWidth="10" defaultColWidth="8.83203125" defaultRowHeight="15" x14ac:dyDescent="0.2"/>
  <cols>
    <col min="1" max="1" width="49.6640625" customWidth="1"/>
    <col min="2" max="2" width="14" hidden="1" customWidth="1"/>
    <col min="3" max="3" width="12" style="42" hidden="1" customWidth="1"/>
    <col min="4" max="4" width="14" hidden="1" customWidth="1"/>
    <col min="5" max="5" width="11.6640625" hidden="1" customWidth="1"/>
    <col min="6" max="6" width="14" hidden="1" customWidth="1"/>
    <col min="7" max="7" width="15" style="42" hidden="1" customWidth="1"/>
    <col min="8" max="8" width="13.6640625" hidden="1" customWidth="1"/>
    <col min="9" max="9" width="12.5" hidden="1" customWidth="1"/>
    <col min="10" max="10" width="12" hidden="1" customWidth="1"/>
    <col min="11" max="11" width="12.6640625" hidden="1" customWidth="1"/>
    <col min="12" max="12" width="16.5" hidden="1" customWidth="1"/>
    <col min="13" max="13" width="15.33203125" hidden="1" customWidth="1"/>
    <col min="14" max="14" width="14" hidden="1" customWidth="1"/>
    <col min="15" max="15" width="11.33203125" hidden="1" customWidth="1"/>
    <col min="16" max="16" width="14.33203125" hidden="1" customWidth="1"/>
    <col min="17" max="17" width="13.5" hidden="1" customWidth="1"/>
    <col min="18" max="18" width="14" hidden="1" customWidth="1"/>
    <col min="19" max="19" width="68.5" hidden="1" customWidth="1"/>
    <col min="20" max="20" width="68.5" style="29" hidden="1" customWidth="1"/>
    <col min="21" max="21" width="90" style="73" hidden="1" customWidth="1"/>
    <col min="22" max="22" width="75.83203125" style="82" hidden="1" customWidth="1"/>
    <col min="23" max="23" width="86.83203125" style="82" hidden="1" customWidth="1"/>
    <col min="24" max="24" width="16.33203125" style="82" hidden="1" customWidth="1"/>
    <col min="25" max="25" width="86.83203125" style="82" hidden="1" customWidth="1"/>
    <col min="26" max="28" width="86.83203125" style="73" hidden="1" customWidth="1"/>
    <col min="29" max="29" width="86.83203125" style="73" customWidth="1"/>
  </cols>
  <sheetData>
    <row r="1" spans="1:39" ht="51" x14ac:dyDescent="0.2">
      <c r="A1" s="4" t="s">
        <v>0</v>
      </c>
      <c r="B1" s="4" t="s">
        <v>10</v>
      </c>
      <c r="C1" s="43" t="s">
        <v>11</v>
      </c>
      <c r="D1" s="8" t="s">
        <v>12</v>
      </c>
      <c r="E1" s="1" t="s">
        <v>13</v>
      </c>
      <c r="F1" s="8" t="s">
        <v>14</v>
      </c>
      <c r="G1" s="38" t="s">
        <v>1</v>
      </c>
      <c r="H1" s="11" t="s">
        <v>2</v>
      </c>
      <c r="I1" s="11" t="s">
        <v>63</v>
      </c>
      <c r="J1" s="8" t="s">
        <v>15</v>
      </c>
      <c r="K1" s="8" t="s">
        <v>16</v>
      </c>
      <c r="L1" s="21" t="s">
        <v>64</v>
      </c>
      <c r="M1" s="21" t="s">
        <v>65</v>
      </c>
      <c r="N1" s="21" t="s">
        <v>66</v>
      </c>
      <c r="O1" s="22" t="s">
        <v>67</v>
      </c>
      <c r="P1" s="22" t="s">
        <v>68</v>
      </c>
      <c r="Q1" s="22" t="s">
        <v>69</v>
      </c>
      <c r="R1" s="4" t="s">
        <v>17</v>
      </c>
      <c r="S1" s="48">
        <v>44596</v>
      </c>
      <c r="T1" s="62">
        <v>44708</v>
      </c>
      <c r="U1" s="80">
        <v>44802</v>
      </c>
      <c r="V1" s="80">
        <v>44866</v>
      </c>
      <c r="W1" s="80">
        <v>44893</v>
      </c>
      <c r="X1" s="85" t="s">
        <v>143</v>
      </c>
      <c r="Y1" s="85" t="s">
        <v>146</v>
      </c>
      <c r="Z1" s="85" t="s">
        <v>155</v>
      </c>
      <c r="AA1" s="85" t="s">
        <v>167</v>
      </c>
      <c r="AB1" s="85" t="s">
        <v>174</v>
      </c>
      <c r="AC1" s="85" t="s">
        <v>180</v>
      </c>
    </row>
    <row r="2" spans="1:39" s="78" customFormat="1" x14ac:dyDescent="0.2">
      <c r="A2" s="20" t="s">
        <v>18</v>
      </c>
      <c r="B2" s="20"/>
      <c r="C2" s="39"/>
      <c r="D2" s="20"/>
      <c r="E2" s="20"/>
      <c r="F2" s="20"/>
      <c r="G2" s="39"/>
      <c r="H2" s="20"/>
      <c r="I2" s="20"/>
      <c r="J2" s="20"/>
      <c r="K2" s="20"/>
      <c r="L2" s="20"/>
      <c r="M2" s="20"/>
      <c r="N2" s="20"/>
      <c r="O2" s="20"/>
      <c r="P2" s="20"/>
      <c r="Q2" s="20"/>
      <c r="R2" s="20"/>
      <c r="S2" s="20"/>
      <c r="T2" s="20"/>
      <c r="U2" s="71"/>
      <c r="V2" s="81"/>
      <c r="W2" s="81"/>
      <c r="X2" s="81"/>
      <c r="Y2" s="81"/>
      <c r="Z2" s="98"/>
      <c r="AA2" s="98"/>
      <c r="AB2" s="98"/>
      <c r="AC2" s="98"/>
    </row>
    <row r="3" spans="1:39" s="78" customFormat="1" ht="48" x14ac:dyDescent="0.2">
      <c r="A3" s="26" t="s">
        <v>185</v>
      </c>
      <c r="B3" s="5"/>
      <c r="C3" s="36"/>
      <c r="D3" s="9"/>
      <c r="E3" s="5"/>
      <c r="F3" s="5"/>
      <c r="G3" s="51"/>
      <c r="H3" s="51"/>
      <c r="I3" s="54"/>
      <c r="J3" s="12"/>
      <c r="K3" s="12"/>
      <c r="L3" s="32"/>
      <c r="M3" s="32"/>
      <c r="N3" s="32"/>
      <c r="O3" s="32"/>
      <c r="P3" s="32"/>
      <c r="Q3" s="32"/>
      <c r="R3" s="5"/>
      <c r="S3" s="2"/>
      <c r="T3" s="29"/>
      <c r="U3" s="72"/>
      <c r="V3" s="82"/>
      <c r="W3" s="82"/>
      <c r="X3" s="82"/>
      <c r="Y3" s="86"/>
      <c r="Z3" s="69"/>
      <c r="AA3" s="69"/>
      <c r="AB3" s="69"/>
      <c r="AC3" s="69" t="s">
        <v>186</v>
      </c>
    </row>
    <row r="4" spans="1:39" ht="119.25" customHeight="1" x14ac:dyDescent="0.2">
      <c r="A4" s="2" t="s">
        <v>72</v>
      </c>
      <c r="B4" s="5" t="s">
        <v>19</v>
      </c>
      <c r="C4" s="36" t="s">
        <v>7</v>
      </c>
      <c r="D4" s="9" t="s">
        <v>4</v>
      </c>
      <c r="E4" s="5" t="s">
        <v>3</v>
      </c>
      <c r="F4" s="5" t="s">
        <v>20</v>
      </c>
      <c r="G4" s="51">
        <v>1123500</v>
      </c>
      <c r="H4" s="51">
        <v>898800</v>
      </c>
      <c r="I4" s="54">
        <f>G4-H4</f>
        <v>224700</v>
      </c>
      <c r="J4" s="12" t="s">
        <v>21</v>
      </c>
      <c r="K4" s="12"/>
      <c r="L4" s="32">
        <v>190000</v>
      </c>
      <c r="M4" s="32">
        <f>L4/0.2</f>
        <v>950000</v>
      </c>
      <c r="N4" s="32">
        <f>M4-L4</f>
        <v>760000</v>
      </c>
      <c r="O4" s="32"/>
      <c r="P4" s="32"/>
      <c r="Q4" s="32"/>
      <c r="R4" s="5" t="s">
        <v>22</v>
      </c>
      <c r="S4" s="2" t="s">
        <v>77</v>
      </c>
      <c r="T4" s="29" t="s">
        <v>90</v>
      </c>
      <c r="U4" s="72" t="s">
        <v>101</v>
      </c>
      <c r="V4" s="82" t="s">
        <v>118</v>
      </c>
      <c r="W4" s="82" t="s">
        <v>118</v>
      </c>
      <c r="X4" s="82" t="s">
        <v>137</v>
      </c>
      <c r="Y4" s="86" t="s">
        <v>147</v>
      </c>
      <c r="Z4" s="69" t="s">
        <v>158</v>
      </c>
      <c r="AA4" s="69" t="s">
        <v>172</v>
      </c>
      <c r="AB4" s="69" t="s">
        <v>175</v>
      </c>
      <c r="AC4" s="69" t="s">
        <v>175</v>
      </c>
    </row>
    <row r="5" spans="1:39" s="50" customFormat="1" ht="64" x14ac:dyDescent="0.2">
      <c r="A5" s="3" t="s">
        <v>73</v>
      </c>
      <c r="B5" s="6" t="s">
        <v>19</v>
      </c>
      <c r="C5" s="37" t="s">
        <v>8</v>
      </c>
      <c r="D5" s="10" t="s">
        <v>4</v>
      </c>
      <c r="E5" s="6" t="s">
        <v>3</v>
      </c>
      <c r="F5" s="6" t="s">
        <v>20</v>
      </c>
      <c r="G5" s="52">
        <v>1010657</v>
      </c>
      <c r="H5" s="52">
        <v>808525.60000000009</v>
      </c>
      <c r="I5" s="55">
        <f>G5-H5</f>
        <v>202131.39999999991</v>
      </c>
      <c r="J5" s="7" t="s">
        <v>21</v>
      </c>
      <c r="K5" s="7"/>
      <c r="L5" s="33">
        <f>M5*0.2</f>
        <v>18867</v>
      </c>
      <c r="M5" s="33">
        <v>94335</v>
      </c>
      <c r="N5" s="33">
        <f>M5-L5</f>
        <v>75468</v>
      </c>
      <c r="O5" s="33"/>
      <c r="P5" s="64" t="s">
        <v>83</v>
      </c>
      <c r="Q5" s="33"/>
      <c r="R5" s="6" t="s">
        <v>25</v>
      </c>
      <c r="S5" s="3" t="s">
        <v>23</v>
      </c>
      <c r="T5" s="49" t="s">
        <v>91</v>
      </c>
      <c r="U5" s="30" t="s">
        <v>102</v>
      </c>
      <c r="V5" s="83" t="s">
        <v>119</v>
      </c>
      <c r="W5" s="83" t="s">
        <v>127</v>
      </c>
      <c r="X5" s="83" t="s">
        <v>132</v>
      </c>
      <c r="Y5" s="30" t="s">
        <v>148</v>
      </c>
      <c r="Z5" s="30" t="s">
        <v>159</v>
      </c>
      <c r="AA5" s="30" t="s">
        <v>173</v>
      </c>
      <c r="AB5" s="30" t="s">
        <v>176</v>
      </c>
      <c r="AC5" s="30" t="s">
        <v>176</v>
      </c>
    </row>
    <row r="6" spans="1:39" ht="105.75" customHeight="1" x14ac:dyDescent="0.2">
      <c r="A6" s="27" t="s">
        <v>114</v>
      </c>
      <c r="B6" s="6"/>
      <c r="C6" s="45"/>
      <c r="D6" s="10"/>
      <c r="E6" s="6"/>
      <c r="F6" s="6"/>
      <c r="G6" s="52"/>
      <c r="H6" s="52"/>
      <c r="I6" s="55"/>
      <c r="J6" s="7"/>
      <c r="K6" s="7"/>
      <c r="L6" s="33"/>
      <c r="M6" s="33"/>
      <c r="N6" s="33"/>
      <c r="O6" s="33"/>
      <c r="P6" s="33"/>
      <c r="Q6" s="33"/>
      <c r="R6" s="6"/>
      <c r="S6" s="3"/>
      <c r="T6" s="49"/>
      <c r="U6" s="30" t="s">
        <v>115</v>
      </c>
      <c r="V6" s="90" t="s">
        <v>120</v>
      </c>
      <c r="W6" s="90" t="s">
        <v>128</v>
      </c>
      <c r="X6" s="90" t="s">
        <v>133</v>
      </c>
      <c r="Y6" s="30" t="s">
        <v>149</v>
      </c>
      <c r="Z6" s="30" t="s">
        <v>160</v>
      </c>
      <c r="AA6" s="30" t="s">
        <v>160</v>
      </c>
      <c r="AB6" s="30" t="s">
        <v>160</v>
      </c>
      <c r="AC6" s="30" t="s">
        <v>181</v>
      </c>
    </row>
    <row r="7" spans="1:39" s="50" customFormat="1" ht="135.75" customHeight="1" x14ac:dyDescent="0.2">
      <c r="A7" s="2" t="s">
        <v>74</v>
      </c>
      <c r="B7" s="5" t="s">
        <v>19</v>
      </c>
      <c r="C7" s="44" t="s">
        <v>9</v>
      </c>
      <c r="D7" s="9" t="s">
        <v>6</v>
      </c>
      <c r="E7" s="5" t="s">
        <v>24</v>
      </c>
      <c r="F7" s="5" t="s">
        <v>20</v>
      </c>
      <c r="G7" s="53">
        <v>285720</v>
      </c>
      <c r="H7" s="53">
        <v>216576</v>
      </c>
      <c r="I7" s="56">
        <f t="shared" ref="I7:I18" si="0">G7-H7</f>
        <v>69144</v>
      </c>
      <c r="J7" s="12" t="s">
        <v>21</v>
      </c>
      <c r="K7" s="12"/>
      <c r="L7" s="32">
        <v>5000</v>
      </c>
      <c r="M7" s="32">
        <v>25000</v>
      </c>
      <c r="N7" s="32">
        <f t="shared" ref="N7:N13" si="1">M7-L7</f>
        <v>20000</v>
      </c>
      <c r="O7" s="32">
        <f>P7*0.2</f>
        <v>20000</v>
      </c>
      <c r="P7" s="32">
        <v>100000</v>
      </c>
      <c r="Q7" s="32">
        <f>P7-O7</f>
        <v>80000</v>
      </c>
      <c r="R7" s="5" t="s">
        <v>25</v>
      </c>
      <c r="S7" s="2" t="s">
        <v>26</v>
      </c>
      <c r="T7" s="29" t="s">
        <v>92</v>
      </c>
      <c r="U7" s="69" t="s">
        <v>103</v>
      </c>
      <c r="V7" s="82" t="s">
        <v>121</v>
      </c>
      <c r="W7" s="82" t="s">
        <v>121</v>
      </c>
      <c r="X7" s="82" t="s">
        <v>134</v>
      </c>
      <c r="Y7" s="86" t="s">
        <v>150</v>
      </c>
      <c r="Z7" s="69" t="s">
        <v>161</v>
      </c>
      <c r="AA7" s="69" t="s">
        <v>168</v>
      </c>
      <c r="AB7" s="69" t="s">
        <v>177</v>
      </c>
      <c r="AC7" s="69" t="s">
        <v>182</v>
      </c>
    </row>
    <row r="8" spans="1:39" s="50" customFormat="1" ht="108.75" customHeight="1" x14ac:dyDescent="0.2">
      <c r="A8" s="27" t="s">
        <v>112</v>
      </c>
      <c r="B8" s="6" t="s">
        <v>27</v>
      </c>
      <c r="C8" s="45"/>
      <c r="D8" s="10"/>
      <c r="E8" s="6" t="s">
        <v>5</v>
      </c>
      <c r="F8" s="10" t="s">
        <v>28</v>
      </c>
      <c r="G8" s="52">
        <v>742500</v>
      </c>
      <c r="H8" s="52">
        <v>602400</v>
      </c>
      <c r="I8" s="55">
        <f t="shared" si="0"/>
        <v>140100</v>
      </c>
      <c r="J8" s="7" t="s">
        <v>21</v>
      </c>
      <c r="K8" s="7"/>
      <c r="L8" s="33"/>
      <c r="M8" s="33">
        <f t="shared" ref="M8:M13" si="2">L8/0.2</f>
        <v>0</v>
      </c>
      <c r="N8" s="33">
        <f t="shared" si="1"/>
        <v>0</v>
      </c>
      <c r="O8" s="33"/>
      <c r="P8" s="33"/>
      <c r="Q8" s="33"/>
      <c r="R8" s="6" t="s">
        <v>29</v>
      </c>
      <c r="S8" s="3" t="s">
        <v>30</v>
      </c>
      <c r="T8" s="49" t="s">
        <v>79</v>
      </c>
      <c r="U8" s="30" t="s">
        <v>104</v>
      </c>
      <c r="V8" s="30" t="s">
        <v>122</v>
      </c>
      <c r="W8" s="30" t="s">
        <v>122</v>
      </c>
      <c r="X8" s="91" t="s">
        <v>138</v>
      </c>
      <c r="Y8" s="30" t="s">
        <v>151</v>
      </c>
      <c r="Z8" s="30" t="s">
        <v>162</v>
      </c>
      <c r="AA8" s="30" t="s">
        <v>169</v>
      </c>
      <c r="AB8" s="30" t="s">
        <v>169</v>
      </c>
      <c r="AC8" s="30" t="s">
        <v>169</v>
      </c>
    </row>
    <row r="9" spans="1:39" s="50" customFormat="1" ht="57.75" hidden="1" customHeight="1" x14ac:dyDescent="0.2">
      <c r="A9" s="26" t="s">
        <v>31</v>
      </c>
      <c r="B9" s="5" t="s">
        <v>32</v>
      </c>
      <c r="C9" s="36"/>
      <c r="D9" s="2"/>
      <c r="E9" s="5" t="s">
        <v>33</v>
      </c>
      <c r="F9" s="5" t="s">
        <v>34</v>
      </c>
      <c r="G9" s="53">
        <v>100000</v>
      </c>
      <c r="H9" s="53"/>
      <c r="I9" s="56">
        <f t="shared" si="0"/>
        <v>100000</v>
      </c>
      <c r="J9" s="5" t="s">
        <v>35</v>
      </c>
      <c r="K9" s="5"/>
      <c r="L9" s="32">
        <v>56100</v>
      </c>
      <c r="M9" s="32">
        <v>100000</v>
      </c>
      <c r="N9" s="32">
        <f t="shared" si="1"/>
        <v>43900</v>
      </c>
      <c r="O9" s="92"/>
      <c r="P9" s="92"/>
      <c r="Q9" s="92"/>
      <c r="R9" s="5" t="s">
        <v>22</v>
      </c>
      <c r="S9" s="2" t="s">
        <v>36</v>
      </c>
      <c r="T9" s="29" t="s">
        <v>93</v>
      </c>
      <c r="U9" s="69" t="s">
        <v>105</v>
      </c>
      <c r="V9" s="82" t="s">
        <v>123</v>
      </c>
      <c r="W9" s="82" t="s">
        <v>129</v>
      </c>
      <c r="X9" s="82" t="s">
        <v>139</v>
      </c>
      <c r="Y9" s="69" t="s">
        <v>144</v>
      </c>
      <c r="Z9" s="69" t="s">
        <v>163</v>
      </c>
      <c r="AA9" s="69" t="s">
        <v>163</v>
      </c>
      <c r="AB9" s="69" t="s">
        <v>163</v>
      </c>
      <c r="AC9" s="69" t="s">
        <v>163</v>
      </c>
    </row>
    <row r="10" spans="1:39" ht="128" hidden="1" x14ac:dyDescent="0.2">
      <c r="A10" s="27" t="s">
        <v>37</v>
      </c>
      <c r="B10" s="6" t="s">
        <v>32</v>
      </c>
      <c r="C10" s="37"/>
      <c r="D10" s="3"/>
      <c r="E10" s="6" t="s">
        <v>33</v>
      </c>
      <c r="F10" s="6" t="s">
        <v>34</v>
      </c>
      <c r="G10" s="52">
        <v>78600</v>
      </c>
      <c r="H10" s="52"/>
      <c r="I10" s="55">
        <f t="shared" si="0"/>
        <v>78600</v>
      </c>
      <c r="J10" s="6" t="s">
        <v>35</v>
      </c>
      <c r="K10" s="6"/>
      <c r="L10" s="33">
        <v>39300</v>
      </c>
      <c r="M10" s="33">
        <v>78600</v>
      </c>
      <c r="N10" s="33">
        <f t="shared" si="1"/>
        <v>39300</v>
      </c>
      <c r="O10" s="33"/>
      <c r="P10" s="33"/>
      <c r="Q10" s="33"/>
      <c r="R10" s="6" t="s">
        <v>22</v>
      </c>
      <c r="S10" s="3" t="s">
        <v>38</v>
      </c>
      <c r="T10" s="49" t="s">
        <v>94</v>
      </c>
      <c r="U10" s="30" t="s">
        <v>106</v>
      </c>
      <c r="V10" s="83" t="s">
        <v>124</v>
      </c>
      <c r="W10" s="83" t="s">
        <v>130</v>
      </c>
      <c r="X10" s="83" t="s">
        <v>140</v>
      </c>
      <c r="Y10" s="30" t="s">
        <v>145</v>
      </c>
      <c r="Z10" s="30" t="s">
        <v>145</v>
      </c>
      <c r="AA10" s="30" t="s">
        <v>145</v>
      </c>
      <c r="AB10" s="30" t="s">
        <v>145</v>
      </c>
      <c r="AC10" s="30" t="s">
        <v>145</v>
      </c>
    </row>
    <row r="11" spans="1:39" s="50" customFormat="1" ht="69" customHeight="1" x14ac:dyDescent="0.2">
      <c r="A11" s="26" t="s">
        <v>76</v>
      </c>
      <c r="B11" s="5" t="s">
        <v>32</v>
      </c>
      <c r="C11" s="36"/>
      <c r="D11" s="2"/>
      <c r="E11" s="5" t="s">
        <v>33</v>
      </c>
      <c r="F11" s="5" t="s">
        <v>39</v>
      </c>
      <c r="G11" s="53">
        <v>112000</v>
      </c>
      <c r="H11" s="53"/>
      <c r="I11" s="56">
        <f t="shared" si="0"/>
        <v>112000</v>
      </c>
      <c r="J11" s="5" t="s">
        <v>40</v>
      </c>
      <c r="K11" s="5"/>
      <c r="L11" s="32"/>
      <c r="M11" s="32">
        <f t="shared" si="2"/>
        <v>0</v>
      </c>
      <c r="N11" s="32">
        <f t="shared" si="1"/>
        <v>0</v>
      </c>
      <c r="O11" s="32"/>
      <c r="P11" s="32"/>
      <c r="Q11" s="32"/>
      <c r="R11" s="5" t="s">
        <v>41</v>
      </c>
      <c r="S11" s="2" t="s">
        <v>70</v>
      </c>
      <c r="T11" s="29" t="s">
        <v>95</v>
      </c>
      <c r="U11" s="69" t="s">
        <v>107</v>
      </c>
      <c r="V11" s="82" t="s">
        <v>117</v>
      </c>
      <c r="W11" s="82" t="s">
        <v>117</v>
      </c>
      <c r="X11" s="82" t="s">
        <v>117</v>
      </c>
      <c r="Y11" s="69" t="s">
        <v>152</v>
      </c>
      <c r="Z11" s="69" t="s">
        <v>156</v>
      </c>
      <c r="AA11" s="69" t="s">
        <v>156</v>
      </c>
      <c r="AB11" s="69" t="s">
        <v>178</v>
      </c>
      <c r="AC11" s="69" t="s">
        <v>183</v>
      </c>
    </row>
    <row r="12" spans="1:39" ht="72.5" customHeight="1" x14ac:dyDescent="0.2">
      <c r="A12" s="27" t="s">
        <v>42</v>
      </c>
      <c r="B12" s="6"/>
      <c r="C12" s="37"/>
      <c r="D12" s="3"/>
      <c r="E12" s="6"/>
      <c r="F12" s="6"/>
      <c r="G12" s="52"/>
      <c r="H12" s="52"/>
      <c r="I12" s="55"/>
      <c r="J12" s="6"/>
      <c r="K12" s="6"/>
      <c r="L12" s="33"/>
      <c r="M12" s="33">
        <f t="shared" si="2"/>
        <v>0</v>
      </c>
      <c r="N12" s="33">
        <f t="shared" si="1"/>
        <v>0</v>
      </c>
      <c r="O12" s="93"/>
      <c r="P12" s="33"/>
      <c r="Q12" s="33"/>
      <c r="R12" s="6" t="s">
        <v>22</v>
      </c>
      <c r="S12" s="94" t="s">
        <v>71</v>
      </c>
      <c r="T12" s="49" t="s">
        <v>96</v>
      </c>
      <c r="U12" s="30" t="s">
        <v>108</v>
      </c>
      <c r="V12" s="90" t="s">
        <v>116</v>
      </c>
      <c r="W12" s="90" t="s">
        <v>116</v>
      </c>
      <c r="X12" s="90" t="s">
        <v>141</v>
      </c>
      <c r="Y12" s="30" t="s">
        <v>116</v>
      </c>
      <c r="Z12" s="30" t="s">
        <v>116</v>
      </c>
      <c r="AA12" s="30" t="s">
        <v>116</v>
      </c>
      <c r="AB12" s="30" t="s">
        <v>116</v>
      </c>
      <c r="AC12" s="30" t="s">
        <v>116</v>
      </c>
    </row>
    <row r="13" spans="1:39" ht="66.75" customHeight="1" x14ac:dyDescent="0.2">
      <c r="A13" s="26" t="s">
        <v>43</v>
      </c>
      <c r="B13" s="5"/>
      <c r="C13" s="36"/>
      <c r="D13" s="2"/>
      <c r="E13" s="5"/>
      <c r="F13" s="5"/>
      <c r="G13" s="40"/>
      <c r="H13" s="13"/>
      <c r="I13" s="14"/>
      <c r="J13" s="5"/>
      <c r="K13" s="5"/>
      <c r="L13" s="32"/>
      <c r="M13" s="32">
        <f t="shared" si="2"/>
        <v>0</v>
      </c>
      <c r="N13" s="32">
        <f t="shared" si="1"/>
        <v>0</v>
      </c>
      <c r="O13" s="32"/>
      <c r="P13" s="32"/>
      <c r="Q13" s="32"/>
      <c r="R13" s="5" t="s">
        <v>22</v>
      </c>
      <c r="S13" s="2" t="s">
        <v>44</v>
      </c>
      <c r="U13" s="69"/>
      <c r="V13" s="82" t="s">
        <v>125</v>
      </c>
      <c r="W13" s="82" t="s">
        <v>125</v>
      </c>
      <c r="X13" s="82" t="s">
        <v>142</v>
      </c>
      <c r="Y13" s="69" t="s">
        <v>153</v>
      </c>
      <c r="Z13" s="69" t="s">
        <v>164</v>
      </c>
      <c r="AA13" s="69" t="s">
        <v>164</v>
      </c>
      <c r="AB13" s="69" t="s">
        <v>179</v>
      </c>
      <c r="AC13" s="69" t="s">
        <v>184</v>
      </c>
    </row>
    <row r="14" spans="1:39" ht="114" customHeight="1" x14ac:dyDescent="0.2">
      <c r="A14" s="27" t="s">
        <v>61</v>
      </c>
      <c r="B14" s="6"/>
      <c r="C14" s="37"/>
      <c r="D14" s="3"/>
      <c r="E14" s="6"/>
      <c r="F14" s="6"/>
      <c r="G14" s="95"/>
      <c r="H14" s="96"/>
      <c r="I14" s="97"/>
      <c r="J14" s="6"/>
      <c r="K14" s="6"/>
      <c r="L14" s="33"/>
      <c r="M14" s="33"/>
      <c r="N14" s="33"/>
      <c r="O14" s="33"/>
      <c r="P14" s="33"/>
      <c r="Q14" s="33"/>
      <c r="R14" s="6"/>
      <c r="S14" s="3"/>
      <c r="T14" s="49"/>
      <c r="U14" s="30"/>
      <c r="V14" s="83" t="s">
        <v>126</v>
      </c>
      <c r="W14" s="83" t="s">
        <v>131</v>
      </c>
      <c r="X14" s="83" t="s">
        <v>135</v>
      </c>
      <c r="Y14" s="87" t="s">
        <v>154</v>
      </c>
      <c r="Z14" s="30" t="s">
        <v>165</v>
      </c>
      <c r="AA14" s="30" t="s">
        <v>170</v>
      </c>
      <c r="AB14" s="30" t="s">
        <v>170</v>
      </c>
      <c r="AC14" s="30" t="s">
        <v>170</v>
      </c>
    </row>
    <row r="15" spans="1:39" s="77" customFormat="1" ht="66" customHeight="1" x14ac:dyDescent="0.2">
      <c r="A15" s="26" t="s">
        <v>157</v>
      </c>
      <c r="B15" s="21"/>
      <c r="C15" s="46"/>
      <c r="D15" s="23"/>
      <c r="E15" s="21"/>
      <c r="F15" s="21"/>
      <c r="G15" s="41"/>
      <c r="H15" s="24"/>
      <c r="I15" s="25"/>
      <c r="J15" s="21"/>
      <c r="K15" s="21"/>
      <c r="L15" s="34">
        <f t="shared" ref="L15:Q15" si="3">SUM(L4:L13)</f>
        <v>309267</v>
      </c>
      <c r="M15" s="34">
        <f t="shared" si="3"/>
        <v>1247935</v>
      </c>
      <c r="N15" s="34">
        <f t="shared" si="3"/>
        <v>938668</v>
      </c>
      <c r="O15" s="34">
        <f t="shared" si="3"/>
        <v>20000</v>
      </c>
      <c r="P15" s="34">
        <f t="shared" si="3"/>
        <v>100000</v>
      </c>
      <c r="Q15" s="34">
        <f t="shared" si="3"/>
        <v>80000</v>
      </c>
      <c r="R15" s="21"/>
      <c r="S15" s="23"/>
      <c r="T15" s="75"/>
      <c r="U15" s="76"/>
      <c r="V15" s="84"/>
      <c r="W15" s="84"/>
      <c r="X15" s="84" t="s">
        <v>136</v>
      </c>
      <c r="Y15" s="88"/>
      <c r="Z15" s="69" t="s">
        <v>166</v>
      </c>
      <c r="AA15" s="69" t="s">
        <v>171</v>
      </c>
      <c r="AB15" s="69" t="s">
        <v>171</v>
      </c>
      <c r="AC15" s="69" t="s">
        <v>171</v>
      </c>
      <c r="AD15"/>
      <c r="AE15"/>
      <c r="AF15"/>
      <c r="AG15"/>
      <c r="AH15"/>
      <c r="AI15"/>
      <c r="AJ15"/>
      <c r="AK15"/>
      <c r="AL15"/>
      <c r="AM15"/>
    </row>
    <row r="16" spans="1:39" s="78" customFormat="1" x14ac:dyDescent="0.2">
      <c r="A16" s="15" t="s">
        <v>45</v>
      </c>
      <c r="B16" s="16"/>
      <c r="C16" s="35"/>
      <c r="D16" s="16"/>
      <c r="E16" s="16"/>
      <c r="F16" s="16"/>
      <c r="G16" s="35"/>
      <c r="H16" s="16"/>
      <c r="I16" s="16"/>
      <c r="J16" s="16"/>
      <c r="K16" s="16"/>
      <c r="L16" s="35"/>
      <c r="M16" s="35"/>
      <c r="N16" s="35"/>
      <c r="O16" s="35"/>
      <c r="P16" s="35"/>
      <c r="Q16" s="35"/>
      <c r="R16" s="16"/>
      <c r="S16" s="16"/>
      <c r="T16" s="17"/>
      <c r="U16" s="79"/>
      <c r="V16" s="81"/>
      <c r="W16" s="81"/>
      <c r="X16" s="81"/>
      <c r="Y16" s="89"/>
      <c r="Z16" s="79"/>
      <c r="AA16" s="79"/>
      <c r="AB16" s="79"/>
      <c r="AC16" s="79"/>
    </row>
    <row r="17" spans="1:29" ht="126.75" customHeight="1" x14ac:dyDescent="0.2">
      <c r="A17" s="26" t="s">
        <v>113</v>
      </c>
      <c r="B17" s="5"/>
      <c r="C17" s="36"/>
      <c r="D17" s="2"/>
      <c r="E17" s="5"/>
      <c r="F17" s="5"/>
      <c r="G17" s="57"/>
      <c r="H17" s="57"/>
      <c r="I17" s="58"/>
      <c r="J17" s="5"/>
      <c r="K17" s="5"/>
      <c r="L17" s="36"/>
      <c r="M17" s="36"/>
      <c r="N17" s="36"/>
      <c r="O17" s="36"/>
      <c r="P17" s="36"/>
      <c r="Q17" s="36"/>
      <c r="R17" s="5"/>
      <c r="S17" s="2" t="s">
        <v>62</v>
      </c>
      <c r="T17" s="29" t="s">
        <v>89</v>
      </c>
      <c r="U17" s="69"/>
      <c r="Y17" s="86"/>
      <c r="Z17" s="69"/>
      <c r="AA17" s="69"/>
      <c r="AB17" s="69"/>
      <c r="AC17" s="69"/>
    </row>
    <row r="18" spans="1:29" s="50" customFormat="1" ht="68" x14ac:dyDescent="0.2">
      <c r="A18" s="27" t="s">
        <v>46</v>
      </c>
      <c r="B18" s="6" t="s">
        <v>47</v>
      </c>
      <c r="C18" s="37"/>
      <c r="D18" s="3"/>
      <c r="E18" s="6" t="s">
        <v>48</v>
      </c>
      <c r="F18" s="6" t="s">
        <v>49</v>
      </c>
      <c r="G18" s="59">
        <v>753000</v>
      </c>
      <c r="H18" s="59">
        <v>150600</v>
      </c>
      <c r="I18" s="60">
        <f t="shared" si="0"/>
        <v>602400</v>
      </c>
      <c r="J18" s="6" t="s">
        <v>21</v>
      </c>
      <c r="K18" s="6"/>
      <c r="L18" s="37"/>
      <c r="M18" s="37"/>
      <c r="N18" s="37"/>
      <c r="O18" s="37"/>
      <c r="P18" s="37"/>
      <c r="Q18" s="37"/>
      <c r="R18" s="6"/>
      <c r="S18" s="3" t="s">
        <v>50</v>
      </c>
      <c r="T18" s="31" t="s">
        <v>97</v>
      </c>
      <c r="U18" s="30"/>
      <c r="V18" s="83"/>
      <c r="W18" s="83"/>
      <c r="X18" s="83"/>
      <c r="Y18" s="87"/>
      <c r="Z18" s="30"/>
      <c r="AA18" s="30"/>
      <c r="AB18" s="30"/>
      <c r="AC18" s="30"/>
    </row>
    <row r="19" spans="1:29" ht="34" x14ac:dyDescent="0.2">
      <c r="A19" s="26" t="s">
        <v>111</v>
      </c>
      <c r="B19" s="5"/>
      <c r="C19" s="36"/>
      <c r="D19" s="2"/>
      <c r="E19" s="5"/>
      <c r="F19" s="5"/>
      <c r="G19" s="57"/>
      <c r="H19" s="57"/>
      <c r="I19" s="58"/>
      <c r="J19" s="5"/>
      <c r="K19" s="5"/>
      <c r="L19" s="36"/>
      <c r="M19" s="36"/>
      <c r="N19" s="36"/>
      <c r="O19" s="36"/>
      <c r="P19" s="36"/>
      <c r="Q19" s="36"/>
      <c r="R19" s="5"/>
      <c r="S19" s="2" t="s">
        <v>51</v>
      </c>
      <c r="T19" s="31" t="s">
        <v>98</v>
      </c>
      <c r="U19" s="69"/>
      <c r="Y19" s="86"/>
      <c r="Z19" s="69"/>
      <c r="AA19" s="69"/>
      <c r="AB19" s="69"/>
      <c r="AC19" s="69"/>
    </row>
    <row r="20" spans="1:29" s="50" customFormat="1" ht="64.5" customHeight="1" x14ac:dyDescent="0.2">
      <c r="A20" s="27" t="s">
        <v>52</v>
      </c>
      <c r="B20" s="6" t="s">
        <v>53</v>
      </c>
      <c r="C20" s="37"/>
      <c r="D20" s="3"/>
      <c r="E20" s="6" t="s">
        <v>54</v>
      </c>
      <c r="F20" s="6"/>
      <c r="G20" s="59"/>
      <c r="H20" s="59"/>
      <c r="I20" s="60"/>
      <c r="J20" s="6"/>
      <c r="K20" s="6"/>
      <c r="L20" s="37"/>
      <c r="M20" s="37"/>
      <c r="N20" s="37"/>
      <c r="O20" s="37"/>
      <c r="P20" s="37"/>
      <c r="Q20" s="37"/>
      <c r="R20" s="6"/>
      <c r="S20" s="3" t="s">
        <v>55</v>
      </c>
      <c r="T20" s="49" t="s">
        <v>82</v>
      </c>
      <c r="U20" s="30"/>
      <c r="V20" s="83"/>
      <c r="W20" s="83"/>
      <c r="X20" s="83"/>
      <c r="Y20" s="87"/>
      <c r="Z20" s="30"/>
      <c r="AA20" s="30"/>
      <c r="AB20" s="30"/>
      <c r="AC20" s="30"/>
    </row>
    <row r="21" spans="1:29" ht="45.75" customHeight="1" x14ac:dyDescent="0.2">
      <c r="A21" s="26" t="s">
        <v>56</v>
      </c>
      <c r="B21" s="5" t="s">
        <v>57</v>
      </c>
      <c r="C21" s="36"/>
      <c r="D21" s="2"/>
      <c r="E21" s="5" t="s">
        <v>57</v>
      </c>
      <c r="F21" s="5"/>
      <c r="G21" s="57"/>
      <c r="H21" s="57"/>
      <c r="I21" s="58"/>
      <c r="J21" s="5"/>
      <c r="K21" s="5"/>
      <c r="L21" s="36"/>
      <c r="M21" s="36"/>
      <c r="N21" s="36"/>
      <c r="O21" s="36"/>
      <c r="P21" s="36"/>
      <c r="Q21" s="36"/>
      <c r="R21" s="5"/>
      <c r="S21" s="2" t="s">
        <v>58</v>
      </c>
      <c r="T21" s="29" t="s">
        <v>99</v>
      </c>
      <c r="U21" s="69"/>
      <c r="Y21" s="86"/>
      <c r="Z21" s="69"/>
      <c r="AA21" s="69"/>
      <c r="AB21" s="69"/>
      <c r="AC21" s="69"/>
    </row>
    <row r="22" spans="1:29" s="50" customFormat="1" ht="68" x14ac:dyDescent="0.2">
      <c r="A22" s="28" t="s">
        <v>59</v>
      </c>
      <c r="B22" s="19"/>
      <c r="C22" s="47"/>
      <c r="D22" s="18"/>
      <c r="E22" s="19"/>
      <c r="F22" s="19"/>
      <c r="G22" s="61"/>
      <c r="H22" s="61"/>
      <c r="I22" s="60"/>
      <c r="J22" s="19"/>
      <c r="K22" s="19"/>
      <c r="L22" s="37"/>
      <c r="M22" s="37"/>
      <c r="N22" s="37"/>
      <c r="O22" s="37"/>
      <c r="P22" s="37"/>
      <c r="Q22" s="37"/>
      <c r="R22" s="19"/>
      <c r="S22" s="18" t="s">
        <v>60</v>
      </c>
      <c r="T22" s="49" t="s">
        <v>75</v>
      </c>
      <c r="U22" s="30"/>
      <c r="V22" s="83"/>
      <c r="W22" s="83"/>
      <c r="X22" s="83"/>
      <c r="Y22" s="87"/>
      <c r="Z22" s="30"/>
      <c r="AA22" s="30"/>
      <c r="AB22" s="30"/>
      <c r="AC22" s="30"/>
    </row>
    <row r="23" spans="1:29" s="50" customFormat="1" ht="51" x14ac:dyDescent="0.2">
      <c r="A23" s="27" t="s">
        <v>78</v>
      </c>
      <c r="B23" s="6"/>
      <c r="C23" s="37"/>
      <c r="D23" s="3"/>
      <c r="E23" s="6"/>
      <c r="F23" s="6"/>
      <c r="G23" s="59">
        <v>353108.89724999992</v>
      </c>
      <c r="H23" s="59"/>
      <c r="I23" s="60"/>
      <c r="J23" s="6"/>
      <c r="K23" s="6"/>
      <c r="L23" s="37"/>
      <c r="M23" s="37"/>
      <c r="N23" s="37"/>
      <c r="O23" s="37"/>
      <c r="P23" s="37"/>
      <c r="Q23" s="37"/>
      <c r="R23" s="6"/>
      <c r="S23" s="63" t="s">
        <v>81</v>
      </c>
      <c r="T23" s="49" t="s">
        <v>80</v>
      </c>
      <c r="U23" s="30"/>
      <c r="V23" s="83"/>
      <c r="W23" s="83"/>
      <c r="X23" s="83"/>
      <c r="Y23" s="87"/>
      <c r="Z23" s="30"/>
      <c r="AA23" s="30"/>
      <c r="AB23" s="30"/>
      <c r="AC23" s="30"/>
    </row>
    <row r="24" spans="1:29" ht="32" x14ac:dyDescent="0.2">
      <c r="A24" s="26" t="s">
        <v>84</v>
      </c>
      <c r="B24" s="67" t="s">
        <v>32</v>
      </c>
      <c r="C24" s="68"/>
      <c r="D24" s="67" t="s">
        <v>85</v>
      </c>
      <c r="E24" s="69" t="s">
        <v>86</v>
      </c>
      <c r="F24" s="67" t="s">
        <v>87</v>
      </c>
      <c r="G24" s="70" t="s">
        <v>88</v>
      </c>
      <c r="H24" s="67"/>
      <c r="I24" s="67"/>
      <c r="J24" s="67"/>
      <c r="K24" s="67"/>
      <c r="L24" s="67"/>
      <c r="M24" s="67"/>
      <c r="N24" s="67"/>
      <c r="O24" s="67"/>
      <c r="P24" s="67"/>
      <c r="Q24" s="67"/>
      <c r="R24" s="67"/>
      <c r="S24" s="65"/>
      <c r="T24" s="29" t="s">
        <v>100</v>
      </c>
      <c r="U24" s="69"/>
      <c r="Y24" s="86"/>
      <c r="Z24" s="69"/>
      <c r="AA24" s="69"/>
      <c r="AB24" s="69"/>
      <c r="AC24" s="69"/>
    </row>
    <row r="25" spans="1:29" s="50" customFormat="1" ht="17" x14ac:dyDescent="0.2">
      <c r="A25" s="27" t="s">
        <v>110</v>
      </c>
      <c r="C25" s="74"/>
      <c r="G25" s="74"/>
      <c r="T25" s="49"/>
      <c r="U25" s="30"/>
      <c r="V25" s="83"/>
      <c r="W25" s="83"/>
      <c r="X25" s="83"/>
      <c r="Y25" s="87"/>
      <c r="Z25" s="30"/>
      <c r="AA25" s="30"/>
      <c r="AB25" s="30"/>
      <c r="AC25" s="30"/>
    </row>
    <row r="26" spans="1:29" ht="17" x14ac:dyDescent="0.2">
      <c r="A26" s="26" t="s">
        <v>109</v>
      </c>
      <c r="U26" s="69"/>
      <c r="Y26" s="86"/>
      <c r="Z26" s="69"/>
      <c r="AA26" s="69"/>
      <c r="AB26" s="69"/>
      <c r="AC26" s="69"/>
    </row>
    <row r="27" spans="1:29" x14ac:dyDescent="0.2">
      <c r="T27" s="66"/>
    </row>
    <row r="28" spans="1:29" x14ac:dyDescent="0.2">
      <c r="T28" s="66"/>
    </row>
    <row r="29" spans="1:29" x14ac:dyDescent="0.2">
      <c r="T29" s="66"/>
    </row>
    <row r="30" spans="1:29" x14ac:dyDescent="0.2">
      <c r="T30" s="66"/>
    </row>
    <row r="31" spans="1:29" x14ac:dyDescent="0.2">
      <c r="T31" s="66"/>
    </row>
    <row r="32" spans="1:29" x14ac:dyDescent="0.2">
      <c r="T32" s="66"/>
    </row>
    <row r="33" spans="20:20" x14ac:dyDescent="0.2">
      <c r="T33" s="66"/>
    </row>
    <row r="34" spans="20:20" x14ac:dyDescent="0.2">
      <c r="T34" s="66"/>
    </row>
    <row r="35" spans="20:20" x14ac:dyDescent="0.2">
      <c r="T35" s="66"/>
    </row>
    <row r="36" spans="20:20" x14ac:dyDescent="0.2">
      <c r="T36" s="66"/>
    </row>
    <row r="37" spans="20:20" x14ac:dyDescent="0.2">
      <c r="T37" s="66"/>
    </row>
    <row r="38" spans="20:20" x14ac:dyDescent="0.2">
      <c r="T38" s="66"/>
    </row>
    <row r="39" spans="20:20" x14ac:dyDescent="0.2">
      <c r="T39" s="66"/>
    </row>
    <row r="40" spans="20:20" x14ac:dyDescent="0.2">
      <c r="T40" s="66"/>
    </row>
    <row r="41" spans="20:20" x14ac:dyDescent="0.2">
      <c r="T41" s="66"/>
    </row>
    <row r="42" spans="20:20" x14ac:dyDescent="0.2">
      <c r="T42" s="66"/>
    </row>
    <row r="43" spans="20:20" x14ac:dyDescent="0.2">
      <c r="T43" s="66"/>
    </row>
    <row r="44" spans="20:20" x14ac:dyDescent="0.2">
      <c r="T44" s="66"/>
    </row>
    <row r="45" spans="20:20" x14ac:dyDescent="0.2">
      <c r="T45" s="66"/>
    </row>
    <row r="46" spans="20:20" x14ac:dyDescent="0.2">
      <c r="T46" s="66"/>
    </row>
    <row r="47" spans="20:20" x14ac:dyDescent="0.2">
      <c r="T47" s="66"/>
    </row>
    <row r="48" spans="20:20" x14ac:dyDescent="0.2">
      <c r="T48" s="66"/>
    </row>
    <row r="49" spans="20:20" x14ac:dyDescent="0.2">
      <c r="T49" s="66"/>
    </row>
    <row r="50" spans="20:20" x14ac:dyDescent="0.2">
      <c r="T50" s="66"/>
    </row>
    <row r="51" spans="20:20" x14ac:dyDescent="0.2">
      <c r="T51" s="66"/>
    </row>
    <row r="52" spans="20:20" x14ac:dyDescent="0.2">
      <c r="T52" s="66"/>
    </row>
    <row r="53" spans="20:20" x14ac:dyDescent="0.2">
      <c r="T53" s="66"/>
    </row>
    <row r="54" spans="20:20" x14ac:dyDescent="0.2">
      <c r="T54" s="66"/>
    </row>
    <row r="55" spans="20:20" x14ac:dyDescent="0.2">
      <c r="T55" s="66"/>
    </row>
    <row r="56" spans="20:20" x14ac:dyDescent="0.2">
      <c r="T56" s="66"/>
    </row>
    <row r="57" spans="20:20" x14ac:dyDescent="0.2">
      <c r="T57" s="66"/>
    </row>
    <row r="58" spans="20:20" x14ac:dyDescent="0.2">
      <c r="T58" s="66"/>
    </row>
    <row r="59" spans="20:20" x14ac:dyDescent="0.2">
      <c r="T59" s="66"/>
    </row>
    <row r="60" spans="20:20" x14ac:dyDescent="0.2">
      <c r="T60" s="66"/>
    </row>
    <row r="61" spans="20:20" x14ac:dyDescent="0.2">
      <c r="T61" s="66"/>
    </row>
    <row r="62" spans="20:20" x14ac:dyDescent="0.2">
      <c r="T62" s="66"/>
    </row>
    <row r="63" spans="20:20" x14ac:dyDescent="0.2">
      <c r="T63" s="66"/>
    </row>
    <row r="64" spans="20:20" x14ac:dyDescent="0.2">
      <c r="T64" s="66"/>
    </row>
    <row r="65" spans="20:20" x14ac:dyDescent="0.2">
      <c r="T65" s="66"/>
    </row>
    <row r="66" spans="20:20" x14ac:dyDescent="0.2">
      <c r="T66" s="66"/>
    </row>
    <row r="67" spans="20:20" x14ac:dyDescent="0.2">
      <c r="T67" s="66"/>
    </row>
    <row r="68" spans="20:20" x14ac:dyDescent="0.2">
      <c r="T68" s="66"/>
    </row>
    <row r="69" spans="20:20" x14ac:dyDescent="0.2">
      <c r="T69" s="66"/>
    </row>
    <row r="70" spans="20:20" x14ac:dyDescent="0.2">
      <c r="T70" s="66"/>
    </row>
    <row r="71" spans="20:20" x14ac:dyDescent="0.2">
      <c r="T71" s="66"/>
    </row>
    <row r="72" spans="20:20" x14ac:dyDescent="0.2">
      <c r="T72" s="66"/>
    </row>
    <row r="73" spans="20:20" x14ac:dyDescent="0.2">
      <c r="T73" s="66"/>
    </row>
    <row r="74" spans="20:20" x14ac:dyDescent="0.2">
      <c r="T74" s="66"/>
    </row>
    <row r="75" spans="20:20" x14ac:dyDescent="0.2">
      <c r="T75" s="66"/>
    </row>
    <row r="76" spans="20:20" x14ac:dyDescent="0.2">
      <c r="T76" s="66"/>
    </row>
    <row r="77" spans="20:20" x14ac:dyDescent="0.2">
      <c r="T77" s="66"/>
    </row>
    <row r="78" spans="20:20" x14ac:dyDescent="0.2">
      <c r="T78" s="66"/>
    </row>
    <row r="79" spans="20:20" x14ac:dyDescent="0.2">
      <c r="T79" s="66"/>
    </row>
  </sheetData>
  <phoneticPr fontId="6" type="noConversion"/>
  <pageMargins left="0.7" right="0.7" top="0.75" bottom="0.75" header="0.3" footer="0.3"/>
  <pageSetup paperSize="17"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Dayton Projects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Yeager</dc:creator>
  <cp:keywords/>
  <dc:description/>
  <cp:lastModifiedBy>Jerrod Barks</cp:lastModifiedBy>
  <cp:revision/>
  <cp:lastPrinted>2024-01-12T19:27:49Z</cp:lastPrinted>
  <dcterms:created xsi:type="dcterms:W3CDTF">2021-10-11T17:47:04Z</dcterms:created>
  <dcterms:modified xsi:type="dcterms:W3CDTF">2024-01-12T20:43:40Z</dcterms:modified>
  <cp:category/>
  <cp:contentStatus/>
</cp:coreProperties>
</file>